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" sheetId="2" r:id="rId2"/>
    <sheet name="1" sheetId="3" r:id="rId3"/>
    <sheet name="901" sheetId="4" r:id="rId4"/>
  </sheets>
  <definedNames/>
  <calcPr/>
  <webPublishing/>
</workbook>
</file>

<file path=xl/sharedStrings.xml><?xml version="1.0" encoding="utf-8"?>
<sst xmlns="http://schemas.openxmlformats.org/spreadsheetml/2006/main" count="1360" uniqueCount="472">
  <si>
    <t>Firma: ÚDRŽBA SILNIC Královéhradeckého kraje a.s.</t>
  </si>
  <si>
    <t>Rekapitulace ceny</t>
  </si>
  <si>
    <t>Stavba: 36560 - III/29931 Nemojov - Starobucké Debrné (KHK)_15032022_neoceněný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</si>
  <si>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</si>
  <si>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</si>
  <si>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</si>
  <si>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</si>
  <si>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</si>
  <si>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</si>
  <si>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</si>
  <si>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</si>
  <si>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</si>
  <si>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</si>
  <si>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</si>
  <si>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</si>
  <si>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36560</t>
  </si>
  <si>
    <t>III/29931 Nemojov - Starobucké Debrné (KHK)_15032022_neoceněný</t>
  </si>
  <si>
    <t>O</t>
  </si>
  <si>
    <t>Rozpočet:</t>
  </si>
  <si>
    <t>0,00</t>
  </si>
  <si>
    <t>15,00</t>
  </si>
  <si>
    <t>21,00</t>
  </si>
  <si>
    <t>3</t>
  </si>
  <si>
    <t>2</t>
  </si>
  <si>
    <t>0</t>
  </si>
  <si>
    <t>Všeobecné a předběžné položky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</si>
  <si>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</si>
  <si>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</si>
  <si>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</si>
  <si>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</si>
  <si>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</si>
  <si>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</si>
  <si>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</si>
  <si>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</si>
  <si>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</si>
  <si>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</si>
  <si>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</si>
  <si>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</si>
  <si>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</si>
  <si>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</si>
  <si>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</si>
  <si>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</si>
  <si>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</si>
  <si>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</si>
  <si>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</si>
  <si>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</si>
  <si>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</si>
  <si>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</si>
  <si>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</si>
  <si>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</si>
  <si>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NAPŘÍKLAD VYTYČENÍ INŽ. SÍTÍ, ZAVĚŠENÍ INŽ. SÍTÍ, KOPANÉ SONDY ATD.</t>
  </si>
  <si>
    <t>VV</t>
  </si>
  <si>
    <t>TS</t>
  </si>
  <si>
    <t>zahrnuje veškeré náklady spojené s objednatelem požadovanými zařízeními</t>
  </si>
  <si>
    <t>02910</t>
  </si>
  <si>
    <t>OSTATNÍ POŽADAVKY - ZEMĚMĚŘIČSKÁ MĚŘENÍ</t>
  </si>
  <si>
    <t>VYTYČENÍ 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</si>
  <si>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</si>
  <si>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</si>
  <si>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</si>
  <si>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</si>
  <si>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</si>
  <si>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02943</t>
  </si>
  <si>
    <t>OSTATNÍ POŽADAVKY - VYPRACOVÁNÍ RDS</t>
  </si>
  <si>
    <t>REALIZAČNÍ DOKUMENTACE STAVBY V POČTU 3 PARÉ  
PEVNÁ CENA</t>
  </si>
  <si>
    <t>02944</t>
  </si>
  <si>
    <t>OSTAT POŽADAVKY - DOKUMENTACE SKUTEČ PROVEDENÍ V DIGIT FORMĚ</t>
  </si>
  <si>
    <t>SKUTEČNÉ PROVEDENÍ STAVBY (3x tiskem, 3x v digitální formě)  
PEVNÁ CENA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</si>
  <si>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</si>
  <si>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</si>
  <si>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</si>
  <si>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</si>
  <si>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</si>
  <si>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</si>
  <si>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</si>
  <si>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</si>
  <si>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</si>
  <si>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</si>
  <si>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</si>
  <si>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</si>
  <si>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</si>
  <si>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</si>
  <si>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</si>
  <si>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</si>
  <si>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</si>
  <si>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SO 101 Komunikace</t>
  </si>
  <si>
    <t>014112</t>
  </si>
  <si>
    <t>POPLATKY ZA SKLÁDKU TYP S-IO (INERTNÍ ODPAD)</t>
  </si>
  <si>
    <t>T</t>
  </si>
  <si>
    <t>p.12932:354,45*1,9=673,455 [A] 
p.131738:96*1,9=182,400 [B] 
p.113328:333,060*2,0=666,120 [C] 
p.123738:966,12*1,9=1 835,628 [D] 
p.132738:328,1*1,9=623,390 [E] 
p.12924:146,175*1,9=277,733 [F] 
Celkem: A+B+C+D+E+F=4 258,726 [G]</t>
  </si>
  <si>
    <t>zahrnuje veškeré poplatky provozovateli skládky související s uložením odpadu na skládce.</t>
  </si>
  <si>
    <t>014122</t>
  </si>
  <si>
    <t>POPLATKY ZA SKLÁDKU TYP S-OO (OSTATNÍ ODPAD)</t>
  </si>
  <si>
    <t>dle PD D.1.2.1-3 situace pozemní komunikace, D.1.3 vzorové příčné řezy 
p.966357:6,63*2,4=15,912 [A] 
p.966158:28,05*2,4=67,320 [B] 
p.113158:2,2*2,4=5,280 [C] 
p.113524:0,48*2,4=1,152 [D] 
Celkem: A+B+C+D=89,664 [E]</t>
  </si>
  <si>
    <t>Zemní práce</t>
  </si>
  <si>
    <t>111208</t>
  </si>
  <si>
    <t>ODSTRANĚNÍ KŘOVIN S ODVOZEM DO 20KM</t>
  </si>
  <si>
    <t>M2</t>
  </si>
  <si>
    <t>PODÉL SILNICE, ZASAHUJÍCÍ DO PRŮJEZDNÉHO PROFILU, ŠÍŘKA 2,0M  
ZHOTOVITEL V CENĚ ZOHLEDNÍ SKUTEČNÉ NÁKLADY NA DOPRAVU NA MÍSTO ULOŽENÍ</t>
  </si>
  <si>
    <t>dle PD D.1.2.1-3 situace pozemní komunikace, D.1.3 vzorové příčné řezy 
křoviny:(15+10+83+50+165+20+10+30)*2=766,000 [A] 
Celkem: A=766,000 [B]</t>
  </si>
  <si>
    <t>odstranění křovin a stromů do průměru 100 mm  
doprava dřevin na předepsanou vzdálenost  
spálení na hromadách nebo štěpkování</t>
  </si>
  <si>
    <t>113138</t>
  </si>
  <si>
    <t>ODSTRANĚNÍ KRYTU ZPEVNĚNÝCH PLOCH S ASFALT POJIVEM</t>
  </si>
  <si>
    <t>M3</t>
  </si>
  <si>
    <t>DEPONIE V MÍSTĚ STAVBY A MATERIÁL BUDE POUŽIT ZPĚT</t>
  </si>
  <si>
    <t>dle PD D.1.2.1-3 situace pozemní komunikace, D.1.3 vzorové příčné řezy 
sanace vozovky 20%z plochy 11102m2 dle skutečnosti a odsouhlaseno TDI:2220,4*0,15=333,060 [A] 
rozjezdy:(9+7+14)*0,1=3,000 [B] 
Celkem: A+B=336,060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</si>
  <si>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</si>
  <si>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</si>
  <si>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</si>
  <si>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ZHOTOVITEL V CENĚ ZOHLEDNÍ SKUTEČNÉ NÁKLADY NA DOPRAVU NA MÍSTO ULOŽENÍ</t>
  </si>
  <si>
    <t>dle PD D.1.2.1-3 situace pozemní komunikace, D.1.3 vzorové příčné řezy 
rozjezdy v tl. 100mm:(10+12)*0,1=2,200 [A] 
Celkem: A=2,200 [B]</t>
  </si>
  <si>
    <t>113328</t>
  </si>
  <si>
    <t>ODSTRAN PODKL ZPEVNĚNÝCH PLOCH Z KAMENIVA NESTMEL, ODVOZ DO 20KM</t>
  </si>
  <si>
    <t>dle PD D.1.2.1-3 situace pozemní komunikace, D.1.3 vzorové příčné řezy 
sanace vozovky 20%z plochy 11102m2:2220,4*0,15=333,060 [A] 
Celkem: A=333,060 [B]</t>
  </si>
  <si>
    <t>113524</t>
  </si>
  <si>
    <t>ODSTRANĚNÍ CHODNÍKOVÝCH A SILNIČNÍCH OBRUBNÍKŮ BETONOVÝCH, ODVOZ DO 20KM</t>
  </si>
  <si>
    <t>M</t>
  </si>
  <si>
    <t>dle PD D.1.2.1-3 situace pozemní komunikace, D.1.3 vzorové příčné řezy 
silniční obruby:6+6=12,000 [A] 
Celkem: A=12,000 [B]</t>
  </si>
  <si>
    <t>11360</t>
  </si>
  <si>
    <t>ROZRYTÍ VOZOVKY</t>
  </si>
  <si>
    <t>dle PD D.1.2.1-3 situace pozemní komunikace, D.1.3 vzorové příčné řezy 
vozovka:11102+196=11 298,000 [A] 
Celkem: A=11 298,000 [B]</t>
  </si>
  <si>
    <t>zahrnuje potřebné mechanizmy a odklizení přebytečného materiálu</t>
  </si>
  <si>
    <t>113765</t>
  </si>
  <si>
    <t>FRÉZOVÁNÍ DRÁŽKY PRŮŘEZU DO 600MM2 V ASFALTOVÉ VOZOVCE</t>
  </si>
  <si>
    <t>dle PD D.1.2.1-3 situace pozemní komunikace, D.1.3 vzorové příčné řezy 
pracovní spára 10/50:38,5+10+5+13+6+23+20+5+13+8+20+9+6+6+5+10+30=227,500 [A] 
Celkem: A=227,500 [B]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</si>
  <si>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</si>
  <si>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</si>
  <si>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</si>
  <si>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dle PD D.1.2.1-3 situace pozemní komunikace, D.1.3 vzorové příčné řezy 
sanace vozovky 20%z plochy 11102m2:2220,4*0,3=666,120 [A] 
rozšíření vozovky: 
km 0,200 00 - 0,230 00:(30*2)*0,6=36,000 [B] 
km 0,480 00 - 0,560 00:(80*2)*0,6=96,000 [C] 
km 1,560 00 - 1,700 00:(140*2)*0,6=168,000 [D] 
Celkem: A+B+C+D=966,120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</si>
  <si>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</si>
  <si>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</si>
  <si>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</si>
  <si>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</si>
  <si>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ČIŠTĚNÍ KRAJNIC V TL. 150MM</t>
  </si>
  <si>
    <t>dle PD D.1.2.1-3 situace pozemní komunikace, D.1.3 vzorové příčné řezy 
krajnice vlevo:(144+411+422)*0,5=488,500 [A] 
krajnice vpravo:(280+146+272+274)*0,5=486,000 [B] 
Celkem: A+B=974,500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</si>
  <si>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</si>
  <si>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</si>
  <si>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</si>
  <si>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</si>
  <si>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REPROFILACE 0,3M3/M</t>
  </si>
  <si>
    <t>dle PD D.1.2.1-3 situace pozemní komunikace, D.1.3 vzorové příčné řezy 
reprofilace příkopu:215+260+99+372,5+235=1 181,500 [A] 
Celkem: A=1 181,500 [B]</t>
  </si>
  <si>
    <t>13</t>
  </si>
  <si>
    <t>131738</t>
  </si>
  <si>
    <t>HLOUBENÍ JAM ZAPAŽ I NEPAŽ TŘ. I, ODVOZ DO 20KM</t>
  </si>
  <si>
    <t>dle PD D.1.2.1-3 situace pozemní komunikace, D.1.3 vzorové příčné řezy 
uliční vpust:(1,6*1,6*1,5)*22=84,480 [A] 
lapač splavenin: (1,6*1,6*1,5)*3=11,520 [B] 
Celkem: A+B=96,000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</si>
  <si>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</si>
  <si>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</si>
  <si>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132738</t>
  </si>
  <si>
    <t>HLOUBENÍ RÝH ŠÍŘ DO 2M PAŽ I NEPAŽ TŘ. I, ODVOZ DO 20KM</t>
  </si>
  <si>
    <t>dle PD D.1.2.1-3 situace pozemní komunikace, D.1.3 vzorové příčné řezy 
přípojky uličních vpustí a lapačů splavenin: 110*1,2*0,8=105,600 [A] 
příčný propustek:(2*(10,5*1*2))+(2*(9,5*2*2))=118,000 [B] 
podélná drenáž km 0,685-1,103:418*0,5*0,5=104,500 [C] 
Celkem: A+B+C=328,100 [D]</t>
  </si>
  <si>
    <t>15</t>
  </si>
  <si>
    <t>17120</t>
  </si>
  <si>
    <t>ULOŽENÍ SYPANINY DO NÁSYPŮ A NA SKLÁDKY BEZ ZHUTNĚNÍ</t>
  </si>
  <si>
    <t>dle PD D.1.2.1-3 situace pozemní komunikace, D.1.3 vzorové příčné řezy 
p.113138:336,060=336,060 [A] 
Celkem: A=336,060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</si>
  <si>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</si>
  <si>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</si>
  <si>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</si>
  <si>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</si>
  <si>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ZEMNÍ KRAJNICE ŠD 0/32</t>
  </si>
  <si>
    <t>dle PD D.1.2.1-3 situace pozemní komunikace, D.1.3 vzorové příčné řezy 
zemní krajnice vlevo:(144+411+422)*0,5*0,10=48,850 [A] 
zemní krajnice vpravo:(280+146+272+274)*0,5*0,10=48,600 [B] 
Celkem: A+B=97,450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</si>
  <si>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</si>
  <si>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</si>
  <si>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</si>
  <si>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</si>
  <si>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ŠD 0/32</t>
  </si>
  <si>
    <t>dle PD D.1.2.1-3 situace pozemní komunikace, D.1.3 vzorové příčné řezy 
km 0,988 00 propustek: 8*1*1=8,000 [A] 
zásyp přípojek:110*0,9*0,8=79,200 [B] 
propustky:38+76=114,000 [C] 
Celkem: A+B+C=201,200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</si>
  <si>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</si>
  <si>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</si>
  <si>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</si>
  <si>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</si>
  <si>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PŘÍPOJKY ŠP  
OBSYP DRENÁŽE FR. 8/16</t>
  </si>
  <si>
    <t>dle PD D.1.2.1-3 situace pozemní komunikace, D.1.3 vzorové příčné řezy 
přípojky obsyp potrubí ŠP:110*0,1=11,000 [A] 
obsyp drenáže fr.8/16: 418*0,23=96,140 [B] 
Celkem: A+B=107,140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</si>
  <si>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</si>
  <si>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</si>
  <si>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</si>
  <si>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</si>
  <si>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dle PD D.1.2.1-3 situace pozemní komunikace, D.1.3 vzorové příčné řezy 
sanace vozovky 20%z plochy 11102m2:2220,4=2 220,400 [A] 
rozšíření vozovky: 
km 0,200 00 - 0,230 00:(30*2)=60,000 [B] 
km 0,480 00 - 0,560 00:(80*2)=160,000 [C] 
km 1,560 00 - 1,700 00:(140*2)=280,000 [D] 
Celkem: A+B+C+D=2 720,400 [E]</t>
  </si>
  <si>
    <t>položka zahrnuje úpravu pláně včetně vyrovnání výškových rozdílů. Míru zhutnění určuje projekt.</t>
  </si>
  <si>
    <t>20</t>
  </si>
  <si>
    <t>18243</t>
  </si>
  <si>
    <t>ZALOŽENÍ TRÁVNÍKU HYDROOSEVEM NA HLUŠINU</t>
  </si>
  <si>
    <t>dle PD D.1.2.1-3 situace pozemní komunikace, D.1.3 vzorové příčné řezy 
hydroosev vlevo:(144+411+422)*2=1 954,000 [A] 
hydroosev vpravo:(280+146+272+274)*2=1 944,000 [B] 
Celkem: A+B=3 898,000 [C]</t>
  </si>
  <si>
    <t>Zahrnuje dodání předepsané travní směsi, hydroosev na hlušinu, zalévání, první pokosení, to vše bez ohledu na sklon terénu</t>
  </si>
  <si>
    <t>Základy</t>
  </si>
  <si>
    <t>21</t>
  </si>
  <si>
    <t>21452</t>
  </si>
  <si>
    <t>SANAČNÍ VRSTVY Z KAMENIVA DRCENÉHO</t>
  </si>
  <si>
    <t>SANACE PODLOŽÍ KAMENIVO 63/125  
SANACE PODLOŽÍ 20% Z PLOCHY VOZOVKY 11102M2 BUDE ČERPÁNO DLE SKUTEČNOSTI</t>
  </si>
  <si>
    <t>dle PD D.1.2.1-3 situace pozemní komunikace, D.1.3 vzorové příčné řezy 
km 0,200 00 - 0,230 00:(30*2)*0,3=18,000 [A] 
km 0,480 00 - 0,560 00:(80*2)*0,3=48,000 [B] 
km 1,560 00 - 1,700 00:(140*2)*0,3=84,000 [C] 
sanace vozovky 20%z plochy 11102m2:2220,4*0,3=666,120 [D] 
Celkem: A+B+C+D=816,120 [E]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</si>
  <si>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</si>
  <si>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</si>
  <si>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22</t>
  </si>
  <si>
    <t>45157</t>
  </si>
  <si>
    <t>PODKLADNÍ A VÝPLŇOVÉ VRSTVY Z KAMENIVA TĚŽENÉHO</t>
  </si>
  <si>
    <t>LOŽE POTRUBÍ ŠP TL. 100MM</t>
  </si>
  <si>
    <t>dle PD D.1.2.1-3 situace pozemní komunikace, D.1.3 vzorové příčné řezy 
lože:110*0,1*0,8=8,800 [A] 
Celkem: A=8,800 [B]</t>
  </si>
  <si>
    <t>23</t>
  </si>
  <si>
    <t>465512</t>
  </si>
  <si>
    <t>DLAŽBY Z LOMOVÉHO KAMENE NA MC</t>
  </si>
  <si>
    <t>VČ. BETONOVÉHO LOŽE TL. 100MM. SPÁROVÁNÍ MALTOU M25XF4</t>
  </si>
  <si>
    <t>dle PD D.1.2.1-3 situace pozemní komunikace, D.1.3 vzorové příčné řezy 
propustky přídlažba tl. 0,25m:3+2+2,25=7,250 [A] 
čela podélných propustků:(2*2*0,25)*36=36,000 [B] 
Celkem: A+B=43,250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</si>
  <si>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</si>
  <si>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24</t>
  </si>
  <si>
    <t>467314</t>
  </si>
  <si>
    <t>STUPNĚ A PRAHY VODNÍCH KORYT Z PROSTÉHO BETONU C25/30</t>
  </si>
  <si>
    <t>dle PD D.1.2.1-3 situace pozemní komunikace, D.1.3 vzorové příčné řezy 
podélné propustky:(0,4*0,8*1)*38=12,160 [A] 
příčné propustky:0,4*0,8*11,5=3,680 [B] 
Celkem: A+B=15,840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</si>
  <si>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</si>
  <si>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</si>
  <si>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25</t>
  </si>
  <si>
    <t>56330</t>
  </si>
  <si>
    <t>VOZOVKOVÉ VRSTVY ZE ŠTĚRKODRTI</t>
  </si>
  <si>
    <t>VYROVNÁVKA ŠD0/32 PRO PŘÍČNÉ PŘESUNY A ROZROVNÁNÍ NEROVNOSTÍ TL. 50MM  
PŘEDPOKLAD BUDE ČERPÁNO DLE SKUTEČNOSTI A ODSOUHLASENO TDI</t>
  </si>
  <si>
    <t>dle PD D.1.2.1-3 situace pozemní komunikace, D.1.3 vzorové příčné řezy 
vyrovnávka:(11102+196)*0,05=564,900 [A] 
Celkem: A=564,900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</si>
  <si>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</si>
  <si>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</si>
  <si>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56333</t>
  </si>
  <si>
    <t>VOZOVKOVÉ VRSTVY ZE ŠTĚRKODRTI TL. DO 150MM</t>
  </si>
  <si>
    <t>SANACE VOZOVKY ŠD 0/32 TL. 150MM  
PŘEDPOKLAD SANACE VOZOVKY 20% Z PLOCHY 11102 BUDE ČERPÁNO DLE SKUTEČNOSTI A ODSOUHLASENO TDI</t>
  </si>
  <si>
    <t>dle PD D.1.2.1-3 situace pozemní komunikace, D.1.3 vzorové příčné řezy 
rozšíření vozovky: 
km 0,200 00 - 0,230 00:30*2=60,000 [A] 
km 0,480 00 - 0,560 00:80*2=160,000 [B] 
km 1,560 00 - 1,700 00:140*2=280,000 [C] 
sanace vozovky 20%z plochy 11102m2:2220,4*1,5=3 330,600 [D] 
Celkem: A+B+C+D=3 830,600 [E]</t>
  </si>
  <si>
    <t>27</t>
  </si>
  <si>
    <t>56363</t>
  </si>
  <si>
    <t>VOZOVKOVÉ VRSTVY Z RECYKLOVANÉHO MATERIÁLU TL DO 150MM</t>
  </si>
  <si>
    <t>DOPLNĚNÍ PRO RSCA V ROZŠÍŘENÍ A SANACI VOZOVKY  
PŘEDPOKLAD SANACE 20% Z PLOCHY 11102M2 BUDE ČERPÁNO DLE SKUTEČNOSTI A ODSOUHLASENO TDI</t>
  </si>
  <si>
    <t>dle PD D.1.2.1-3 situace pozemní komunikace, D.1.3 vzorové příčné řezy 
rozšíření vozovky: 
km 0,200 00 - 0,230 00:30*2=60,000 [A] 
km 0,480 00 - 0,560 00:80*2=160,000 [B] 
km 1,560 00 - 1,700 00:140*2=280,000 [C] 
sanace vozovky 20%z plochy 11102m2:2220,4*1,5=3 330,600 [D] 
vjezdy:8+8+8+7+10+13+20+10+12+12+14+13+7+10+12+15+12+4+7+8+20+18+13+8+26+13+10+10+31=359,000 [E] 
odsazení vrstev:(144+411+422+280+146+272+274+86)*0,1=203,500 [F] 
Celkem: A+B+C+D+E+F=4 393,100 [G]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</si>
  <si>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</si>
  <si>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</si>
  <si>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567534</t>
  </si>
  <si>
    <t>VRST PRO OBNOVU A OPR RECYK ZA STUD CEM A ASF EM TL DO 150MM</t>
  </si>
  <si>
    <t>Pro směsi stmelené cementem + asfaltovou emulzí / zpěněným asfaltem se dávkování asfaltové emulze / zpěněného asfaltu navrhuje v rozmezí 2,0% až 3,5% v množství zbytkového asfaltu a dávkování cementu 2,5% až 5,0% při splnění TP 208  UPŘESNĚNO DLE PRŮKAZNÍCH ZKOUŠEK ZE VZORKŮ ODEBRANÝCH NA STAVBĚ  
tl. min 150 mm. Kompletní provedení vč. zhutnění a úpravy příčných a podélných sklonů.</t>
  </si>
  <si>
    <t>dle PD D.1.2.1-3 situace pozemní komunikace, D.1.3 vzorové příčné řezy 
vozovka:11102+196=11 298,000 [A] 
odsazení vrstev:(144+411+422+280+146+272+274+86)*0,1=203,500 [C] 
Celkem: A+C=11 501,500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</si>
  <si>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</si>
  <si>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29</t>
  </si>
  <si>
    <t>56933</t>
  </si>
  <si>
    <t>ZPEVNĚNÍ KRAJNIC ZE ŠTĚRKODRTI TL. DO 150MM</t>
  </si>
  <si>
    <t>NEZPEVNĚNÁ KRAJNICE ŠD 0/32 TL. 150MM</t>
  </si>
  <si>
    <t>dle PD D.1.2.1-3 situace pozemní komunikace, D.1.3 vzorové příčné řezy 
vlevo:(144+411+422)*0,5=488,500 [A] 
vpravo:(280+146+272+274)*0,5=486,000 [B] 
v místě svodidla:86*1,5=129,000 [C] 
Celkem: A+B+C=1 103,500 [D]</t>
  </si>
  <si>
    <t>- dodání kameniva předepsané kvality a zrnitosti  
- rozprostření a zhutnění vrstvy v předepsané tloušťce  
- zřízení vrstvy bez rozlišení šířky, pokládání vrstvy po etapách</t>
  </si>
  <si>
    <t>30</t>
  </si>
  <si>
    <t>572212</t>
  </si>
  <si>
    <t>SPOJOVACÍ POSTŘIK Z MODIFIK ASFALTU DO 0,5KG/M2</t>
  </si>
  <si>
    <t>SPOJOVACÍ POSTŘIK 0,3Kg/m2 PS-CP B60BP5</t>
  </si>
  <si>
    <t>dle PD D.1.2.1-3 situace pozemní komunikace, D.1.3 vzorové příčné řezy 
pod obrusnou vrstvu:11102+333=11 435,000 [A] 
pod ložní vrstvu:11298+333+203,5=11 834,500 [B] 
Celkem: A+B=23 269,500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</si>
  <si>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</si>
  <si>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</si>
  <si>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57472</t>
  </si>
  <si>
    <t>VOZOVKOVÉ VÝZTUŽNÉ VRSTVY Z TEXTILIE</t>
  </si>
  <si>
    <t>SEPARAČNÍ A FILTRAČNÍ GEOTEXTÍLIE min. 500g/m2, OBALENÍ SANAČNÍ VRSTVY</t>
  </si>
  <si>
    <t>dle PD D.1.2.1-3 situace pozemní komunikace, D.1.3 vzorové příčné řezy 
rozšíření vozovky: 
km 0,200 00 - 0,230 00:30*5=150,000 [A] 
km 0,480 00 - 0,560 00:80*5=400,000 [B] 
km 1,560 00 - 1,700 00:140*5=700,000 [C] 
sanace vozovky 20%z plochy 11102m2:2220,4*4=8 881,600 [D] 
Celkem: A+B+C+D=10 131,600 [E]</t>
  </si>
  <si>
    <t>- dodání textilie v požadované kvalitě a v množství včetně přesahů (přesahy započteny v jednotkové ceně)  
- očištění podkladu  
- pokládka textilie dle předepsaného technologického předpisu</t>
  </si>
  <si>
    <t>32</t>
  </si>
  <si>
    <t>574A43</t>
  </si>
  <si>
    <t>ASFALTOVÝ BETON PRO OBRUSNÉ VRSTVY ACO 11 TL. 50MM</t>
  </si>
  <si>
    <t>ACO 11 TL. 50mm</t>
  </si>
  <si>
    <t>dle PD D.1.2.1-3 situace pozemní komunikace, D.1.3 vzorové příčné řezy 
vozovka:11102=11 102,000 [A] 
rozjezdy:24+10+7+10+13+13+10+17+13+54+86+29+14+33=333,000 [B] 
Celkem: A+B=11 435,000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</si>
  <si>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</si>
  <si>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</si>
  <si>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574C46</t>
  </si>
  <si>
    <t>ASFALTOVÝ BETON PRO LOŽNÍ VRSTVY ACL 16+, 16S TL. 50MM</t>
  </si>
  <si>
    <t>ACL 16+ tl. 50mm</t>
  </si>
  <si>
    <t>dle PD D.1.2.1-3 situace pozemní komunikace, D.1.3 vzorové příčné řezy 
vozovka:11102+196=11 298,000 [A] 
rozjezdy:333=333,000 [B] 
odsazení vrstev:(144+411+422+280+146+272+274+86)*0,1=203,500 [C] 
Celkem: A+B+C=11 834,500 [D]</t>
  </si>
  <si>
    <t>Potrubí</t>
  </si>
  <si>
    <t>34</t>
  </si>
  <si>
    <t>87433</t>
  </si>
  <si>
    <t>POTRUBÍ Z TRUB PLASTOVÝCH ODPADNÍCH DN DO 150MM</t>
  </si>
  <si>
    <t>PVC DN 150 SN12</t>
  </si>
  <si>
    <t>dle PD D.1.2.1-3 situace pozemní komunikace, D.1.3 vzorové příčné řezy 
přípojky UV a lapače splavenin:2+2+2+7+2+2+2+7+10+8+3+7+7+7+7+2+2+2+3+3+8+7+8=110,000 [A] 
Celkem: A=110,000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</si>
  <si>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</si>
  <si>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35</t>
  </si>
  <si>
    <t>875332</t>
  </si>
  <si>
    <t>POTRUBÍ DREN Z TRUB PLAST DN DO 150MM DĚROVANÝCH</t>
  </si>
  <si>
    <t>podélná drenáž DN 150: 418=418,000 [A] 
Celkem: A=418,000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</si>
  <si>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</si>
  <si>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36</t>
  </si>
  <si>
    <t>89712</t>
  </si>
  <si>
    <t>VPUSŤ KANALIZAČNÍ ULIČNÍ KOMPLETNÍ Z BETONOVÝCH DÍLCŮ</t>
  </si>
  <si>
    <t>KUS</t>
  </si>
  <si>
    <t>DN 450 VČ. MŘÍŽE D400 A KALOVÉHO KOŠE, PODKLADNÍ BETON 1,0M*1,0M TL. 100MM  C12/15</t>
  </si>
  <si>
    <t>dle PD D.1.2.1-3 situace pozemní komunikace, D.1.3 vzorové příčné řezy 
uliční vpust: 22=22,000 [A] 
Celkem: A=22,000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</si>
  <si>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</si>
  <si>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37</t>
  </si>
  <si>
    <t>899121</t>
  </si>
  <si>
    <t>MŘÍŽE OCELOVÉ SAMOSTATNÉ</t>
  </si>
  <si>
    <t>dle PD D.1.2.1-3 situace pozemní komunikace, D.1.3 vzorové příčné řezy 
lapač splavenin:3=3,000 [A] 
Celkem: A=3,000 [B]</t>
  </si>
  <si>
    <t>Položka zahrnuje dodávku a osazení předepsané mříže včetně rámu</t>
  </si>
  <si>
    <t>38</t>
  </si>
  <si>
    <t>89921</t>
  </si>
  <si>
    <t>VÝŠKOVÁ ÚPRAVA POKLOPŮ</t>
  </si>
  <si>
    <t>dle PD D.1.2.1-3 situace pozemní komunikace, D.1.3 vzorové příčné řezy 
poklopy:6+21+14=41,000 [A] 
Celkem: A=41,000 [B]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</si>
  <si>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</si>
  <si>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</si>
  <si>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</si>
  <si>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</si>
  <si>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dle PD D.1.2.1-3 situace pozemní komunikace, D.1.3 vzorové příčné řezy 
krycí hrnce:10=10,000 [A] 
Celkem: A=10,000 [B]</t>
  </si>
  <si>
    <t>40</t>
  </si>
  <si>
    <t>899523</t>
  </si>
  <si>
    <t>OBETONOVÁNÍ POTRUBÍ Z PROSTÉHO BETONU DO C16/20</t>
  </si>
  <si>
    <t>OBETONOVÁNÍ VČ. LOŽE C16/20XF3</t>
  </si>
  <si>
    <t>dle PD D.1.2.1-3 situace pozemní komunikace, D.1.3 vzorové příčné řezy 
podélné propustky:169*0,5=84,500 [A] 
km 0,141 00:9,5*0,8=7,600 [B] 
km 1,728 00:10,5*0,6=6,300 [C] 
Celkem: A+B+C=98,400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</si>
  <si>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</si>
  <si>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</si>
  <si>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41</t>
  </si>
  <si>
    <t>9111A1</t>
  </si>
  <si>
    <t>ZÁBRADLÍ SILNIČNÍ S VODOR MADLY - DODÁVKA A MONTÁŽ</t>
  </si>
  <si>
    <t>dle PD D.1.2.1-3 situace pozemní komunikace, D.1.3 vzorové příčné řezy 
zábradlí propustků: (2*5,5)+(2*2,5)=16,000 [A] 
Celkem: A=16,000 [B]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</si>
  <si>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</si>
  <si>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42</t>
  </si>
  <si>
    <t>9112A3</t>
  </si>
  <si>
    <t>ZÁBRADLÍ MOSTNÍ S VODOR MADLY - DEMONTÁŽ S PŘESUNEM</t>
  </si>
  <si>
    <t>VČ. ULOŽENÍ NA SKLÁDKU A POPLATKU ZA SKLÁDKU</t>
  </si>
  <si>
    <t>dle PD D.1.2.1-3 situace pozemní komunikace, D.1.3 vzorové příčné řezy 
zábradlí km 0,141 00: 6=6,000 [A] 
Celkem: A=6,000 [B]</t>
  </si>
  <si>
    <t>položka zahrnuje:  
- demontáž a odstranění zařízení  
- jeho odvoz na předepsané místo</t>
  </si>
  <si>
    <t>43</t>
  </si>
  <si>
    <t>9113C1</t>
  </si>
  <si>
    <t>SVODIDLO OCEL SILNIČ JEDNOSTR, ÚROVEŇ ZADRŽ H2 - DODÁVKA A MONTÁŽ</t>
  </si>
  <si>
    <t>VČ. ODRAZEK</t>
  </si>
  <si>
    <t>dle PD D.1.2.1-3 situace pozemní komunikace, D.1.3 vzorové příčné řezy 
svodidlo vč. výškových náběhů:80=80,000 [A] 
Celkem: A=80,000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</si>
  <si>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</si>
  <si>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44</t>
  </si>
  <si>
    <t>9117C1</t>
  </si>
  <si>
    <t>SVOD OCEL ZÁBRADEL ÚROVEŇ ZADRŽ H2 - DODÁVKA A MONTÁŽ</t>
  </si>
  <si>
    <t>dle PD D.1.2.1-3 situace pozemní komunikace, D.1.3 vzorové příčné řezy 
zábradelní svodidlo km 0,141 00:6=6,000 [A] 
Celkem: A=6,000 [B]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</si>
  <si>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</si>
  <si>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45</t>
  </si>
  <si>
    <t>91228</t>
  </si>
  <si>
    <t>SMĚROVÉ SLOUPKY Z PLAST HMOT VČETNĚ ODRAZNÉHO PÁSKU</t>
  </si>
  <si>
    <t>dle PD D.1.2.1-3 situace pozemní komunikace, D.1.3 vzorové příčné řezy 
směrový sloupek červený z11g:16=16,000 [A] 
Celkem: A=16,000 [B]</t>
  </si>
  <si>
    <t>položka zahrnuje:  
- dodání a osazení sloupku včetně nutných zemních prací  
- vnitrostaveništní a mimostaveništní doprava  
- odrazky plastové nebo z retroreflexní fólie</t>
  </si>
  <si>
    <t>46</t>
  </si>
  <si>
    <t>914131</t>
  </si>
  <si>
    <t>DOPRAVNÍ ZNAČKY ZÁKLADNÍ VELIKOSTI OCELOVÉ FÓLIE TŘ 2 - DODÁVKA A MONTÁŽ</t>
  </si>
  <si>
    <t>dle PD D.1.2.1-3 situace pozemní komunikace, D.1.3 vzorové příčné řezy 
P6:2=2,000 [A] 
E2b:2=2,000 [B] 
A1a:2=2,000 [C] 
IS3b:1=1,000 [D] 
IS3c:1=1,000 [E] 
P4:1=1,000 [F] 
A1b:2=2,000 [G] 
IJ4c:2=2,000 [H] 
IZ4a:3=3,000 [I] 
IZ4b:3=3,000 [J] 
IJ4b:2=2,000 [K] 
A2b:2=2,000 [L] 
B2:1=1,000 [M] 
A14:1=1,000 [N] 
Celkem: A+B+C+D+E+F+G+H+I+J+K+L+M+N=25,000 [O]</t>
  </si>
  <si>
    <t>položka zahrnuje:  
- dodávku a montáž značek v požadovaném provedení</t>
  </si>
  <si>
    <t>47</t>
  </si>
  <si>
    <t>914133</t>
  </si>
  <si>
    <t>DOPRAVNÍ ZNAČKY ZÁKLADNÍ VELIKOSTI OCELOVÉ FÓLIE TŘ 2 - DEMONTÁŽ</t>
  </si>
  <si>
    <t>dle PD D.1.2.1-3 situace pozemní komunikace, D.1.3 vzorové příčné řezy 
svislé dopravní značky: 15=15,000 [C] 
Celkem: C=15,000 [D]</t>
  </si>
  <si>
    <t>Položka zahrnuje odstranění, demontáž a odklizení materiálu s odvozem na předepsané místo</t>
  </si>
  <si>
    <t>48</t>
  </si>
  <si>
    <t>914431</t>
  </si>
  <si>
    <t>DOPRAVNÍ ZNAČKY 100X150CM OCELOVÉ FÓLIE TŘ 2 - DODÁVKA A MONTÁŽ</t>
  </si>
  <si>
    <t>dle PD D.1.2.1-3 situace pozemní komunikace, D.1.3 vzorové příčné řezy 
IP4b:1=1,000 [A] 
Celkem: A=1,000 [B]</t>
  </si>
  <si>
    <t>49</t>
  </si>
  <si>
    <t>914433</t>
  </si>
  <si>
    <t>DOPRAVNÍ ZNAČKY 100X150CM OCELOVÉ FÓLIE TŘ 2 - DEMONTÁŽ</t>
  </si>
  <si>
    <t>dle PD D.1.2.1-3 situace pozemní komunikace, D.1.3 vzorové příčné řezy 
svislá dopravní značka: 1=1,000 [A] 
Celkem: A=1,000 [B]</t>
  </si>
  <si>
    <t>50</t>
  </si>
  <si>
    <t>914921</t>
  </si>
  <si>
    <t>SLOUPKY A STOJKY DOPRAVNÍCH ZNAČEK Z OCEL TRUBEK DO PATKY - DODÁVKA A MONTÁŽ</t>
  </si>
  <si>
    <t>dle PD D.1.2.1-3 situace pozemní komunikace, D.1.3 vzorové příčné řezy 
sloupek:23=23,000 [A] 
Celkem: A=23,000 [B]</t>
  </si>
  <si>
    <t>položka zahrnuje:  
- sloupky a upevňovací zařízení včetně jejich osazení (betonová patka, zemní práce)</t>
  </si>
  <si>
    <t>51</t>
  </si>
  <si>
    <t>914923</t>
  </si>
  <si>
    <t>SLOUPKY A STOJKY DZ Z OCEL TRUBEK DO PATKY DEMONTÁŽ</t>
  </si>
  <si>
    <t>dle PD D.1.2.1-3 situace pozemní komunikace, D.1.3 vzorové příčné řezy 
sloupky a patky: 17=17,000 [A] 
Celkem: A=17,000 [B]</t>
  </si>
  <si>
    <t>52</t>
  </si>
  <si>
    <t>915111</t>
  </si>
  <si>
    <t>VODOROVNÉ DOPRAVNÍ ZNAČENÍ BARVOU HLADKÉ - DODÁVKA A POKLÁDKA</t>
  </si>
  <si>
    <t>dle PD D.1.2.1-3 situace pozemní komunikace, D.1.3 vzorové příčné řezy 
V4(0,125):(162+286+940+538+280+240+620+98+78+47+264+32+145+60)*0,125=473,750 [A] 
V2b(0,125/1,5/1,5):(9,5+22+13+10+19+12+12+9)*0,125=13,313 [B] 
V5(0,5):9,5*0,5=4,750 [C] 
V13:9,5=9,500 [D] 
V11a:9,5+9,5=19,000 [E] 
Celkem: A+B+C+D+E=520,313 [F]</t>
  </si>
  <si>
    <t>položka zahrnuje:  
- dodání a pokládku nátěrového materiálu (měří se pouze natíraná plocha)  
- předznačení a reflexní úpravu</t>
  </si>
  <si>
    <t>53</t>
  </si>
  <si>
    <t>915211</t>
  </si>
  <si>
    <t>VODOROVNÉ DOPRAVNÍ ZNAČENÍ PLASTEM HLADKÉ - DODÁVKA A POKLÁDKA</t>
  </si>
  <si>
    <t>54</t>
  </si>
  <si>
    <t>917224</t>
  </si>
  <si>
    <t>SILNIČNÍ A CHODNÍKOVÉ OBRUBY Z BETONOVÝCH OBRUBNÍKŮ ŠÍŘ 150MM</t>
  </si>
  <si>
    <t>dle PD D.1.2.1-3 situace pozemní komunikace, D.1.3 vzorové příčné řezy 
obrubník silniční 15/25:155=155,000 [A] 
obrubník silniční nájezdový 15/15:10+7=17,000 [B] 
obrubník silniční náběhový:5=5,000 [C] 
Celkem: A+B+C=177,000 [D]</t>
  </si>
  <si>
    <t>Položka zahrnuje:  
dodání a pokládku betonových obrubníků o rozměrech předepsaných zadávací dokumentací  
betonové lože i boční betonovou opěrku.</t>
  </si>
  <si>
    <t>55</t>
  </si>
  <si>
    <t>9181G4</t>
  </si>
  <si>
    <t>ČELA PROPUSTU Z TRUB DN DO 1200MM Z BETONU DO C 25/30</t>
  </si>
  <si>
    <t>ZÁKLAD C 25/30 XF3  
DŘÍK C 25/30 XF3  
ŽB ŘÍMSA C 30/37 XF4</t>
  </si>
  <si>
    <t>dle PD D.1.2.1-3 situace pozemní komunikace, D.1.3 vzorové příčné řezy 
km 0,141 00 čelo:2=2,000 [A] 
Celkem: A=2,000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</si>
  <si>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</si>
  <si>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56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</si>
  <si>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</si>
  <si>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</si>
  <si>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</si>
  <si>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57</t>
  </si>
  <si>
    <t>918346</t>
  </si>
  <si>
    <t>PROPUSTY Z TRUB DN 400MM</t>
  </si>
  <si>
    <t>PVC DN 400</t>
  </si>
  <si>
    <t>dle PD D.1.2.1-3 situace pozemní komunikace, D.1.3 vzorové příčné řezy 
podélné propustky PVC DN 400:7+8+8+8+8+10,5+10+14+8+8+8+9,5+6+14+10+8+6+18=169,000 [A] 
Celkem: A=169,000 [B]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</si>
  <si>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</si>
  <si>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</si>
  <si>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918358</t>
  </si>
  <si>
    <t>PROPUSTY Z TRUB DN 600MM</t>
  </si>
  <si>
    <t>PŘÍČNÝ PROPUSTEK ŽB TROUBY DN 600</t>
  </si>
  <si>
    <t>dle PD D.1.2.1-3 situace pozemní komunikace, D.1.3 vzorové příčné řezy 
km 1,728 00: 9,5=9,500 [A] 
Celkem: A=9,500 [B]</t>
  </si>
  <si>
    <t>59</t>
  </si>
  <si>
    <t>918372</t>
  </si>
  <si>
    <t>PROPUSTY Z TRUB DN 1200MM</t>
  </si>
  <si>
    <t>dle PD D.1.2.1-3 situace pozemní komunikace, D.1.3 vzorové příčné řezy 
km 0,141 00 příčný propustek:10=10,000 [A] 
Celkem: A=10,000 [B]</t>
  </si>
  <si>
    <t>60</t>
  </si>
  <si>
    <t>9185D2</t>
  </si>
  <si>
    <t>ČELA KAMENNÁ PROPUSTU Z TRUB DN DO 600MM</t>
  </si>
  <si>
    <t>dle PD D.1.2.1-3 situace pozemní komunikace, D.1.3 vzorové příčné řezy 
km 1,728 00 šikmé kamenné čelo:2=2,000 [A] 
Celkem: A=2,000 [B]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</si>
  <si>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</si>
  <si>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61</t>
  </si>
  <si>
    <t>931325</t>
  </si>
  <si>
    <t>TĚSNĚNÍ DILATAČ SPAR ASF ZÁLIVKOU MODIFIK PRŮŘ DO 600MM2</t>
  </si>
  <si>
    <t>dle PD D.1.2.1-3 situace pozemní komunikace, D.1.3 vzorové příčné řezy 
pracovní spára 10/50: 38,5+10+5+13+6+23+20+5+13+8+20+9+6+6+5+10+30=227,500 [A] 
Celkem: A=227,500 [B]</t>
  </si>
  <si>
    <t>položka zahrnuje dodávku a osazení předepsaného materiálu, očištění ploch spáry před úpravou, očištění okolí spáry po úpravě  
nezahrnuje těsnící profil</t>
  </si>
  <si>
    <t>62</t>
  </si>
  <si>
    <t>935212</t>
  </si>
  <si>
    <t>PŘÍKOPOVÉ ŽLABY Z BETON TVÁRNIC ŠÍŘ DO 600MM DO BETONU TL 100MM</t>
  </si>
  <si>
    <t>dle PD D.1.2.1-3 situace pozemní komunikace, D.1.3 vzorové příčné řezy 
příkopové žlaby:11+10+418=439,000 [A] 
Celkem: A=439,000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</si>
  <si>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</si>
  <si>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63</t>
  </si>
  <si>
    <t>966158</t>
  </si>
  <si>
    <t>BOURÁNÍ KONSTRUKCÍ Z PROST BETONU S ODVOZEM DO 20KM</t>
  </si>
  <si>
    <t>dle PD D.1.2.1-3 situace pozemní komunikace, D.1.3 vzorové příčné řezy 
čela podélných propustků: (2*1*0,5)*16=16,000 [A] 
čela podélných propustků:(2*2*0,5)*2=4,000 [B] 
km 0,141 00 kolmý propustek:(6*1,5*0,5)+(4,6*1*0,5)+(2,5*1*0,5)=8,050 [C] 
Celkem: A+B+C=28,050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</si>
  <si>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</si>
  <si>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64</t>
  </si>
  <si>
    <t>966357</t>
  </si>
  <si>
    <t>BOURÁNÍ PROPUSTŮ Z TRUB DN DO 500MM</t>
  </si>
  <si>
    <t>VČ. ODVOZU NA SKLÁDKU DO 20KM  
ZHOTOVITEL V CENĚ ZOHLEDNÍ SKUTEČNÉ NÁKLADY NA DOPRAVU NA MÍSTO ULOŽENÍ</t>
  </si>
  <si>
    <t>dle PD D.1.2.1-3 situace pozemní komunikace, D.1.3 vzorové příčné řezy 
podélný propustek:5+6+8+8+9+12,5+6+9+8+8+5+6+6=96,500 [A] 
příčný propustek kamenný:6+8=14,000 [B] 
Celkem: A+B=110,500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</si>
  <si>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</si>
  <si>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901</t>
  </si>
  <si>
    <t>Dopravně-inženýrské opatření</t>
  </si>
  <si>
    <t>02710</t>
  </si>
  <si>
    <t>POMOC PRÁCE ZŘÍZ NEBO ZAJIŠŤ OBJÍŽĎKY A PŘÍSTUP CESTY</t>
  </si>
  <si>
    <t>DIO NÁVRH VČ. JEHO PROJEDNÁNÍ S DOTČENÝMI ORGÁNY A ZÍSKÁNÍ STANOVENÍ</t>
  </si>
  <si>
    <t>dle PD F. Dopravně-inženýrské opatření 
DIO:1=1,000 [A] 
Celkem: A=1,000 [B]</t>
  </si>
  <si>
    <t>914132</t>
  </si>
  <si>
    <t>DOPRAVNÍ ZNAČKY ZÁKLADNÍ VELIKOSTI OCELOVÉ FÓLIE TŘ 2 - MONTÁŽ S PŘEMÍSTĚNÍM</t>
  </si>
  <si>
    <t>DODÁVKA, MONTÁŽ S PŘEMÍSTĚNÍM</t>
  </si>
  <si>
    <t>dle PD F. Dopravně-inženýrské opatření 
značka:38=38,000 [A] 
Celkem: A=38,000 [B]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</si>
  <si>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</si>
  <si>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</si>
  <si>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</si>
  <si>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NÁJEMNÉ PO CELOU DOBU STAVBY</t>
  </si>
  <si>
    <t>Nájemné po celou dobu stavby:1=1,000 [A] 
Celkem: A=1,000 [B]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</si>
  <si>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</si>
  <si>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</si>
  <si>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</si>
  <si>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PD F. Dopravně-inženýrské opatření 
IP22:6=6,000 [A] 
Celkem: A=6,000 [B]</t>
  </si>
  <si>
    <t>914439</t>
  </si>
  <si>
    <t>DOPRAV ZNAČKY 100X150CM OCEL FÓLIE TŘ 2 - NÁJEMNÉ</t>
  </si>
  <si>
    <t>916122</t>
  </si>
  <si>
    <t>DOPRAV SVĚTLO VÝSTRAŽ SOUPRAVA 3KS - MONTÁŽ S PŘESUNEM</t>
  </si>
  <si>
    <t>dle PD F. Dopravně-inženýrské opatření 
souprava:6=6,000 [A] 
Celkem: A=6,000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</si>
  <si>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</si>
  <si>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</si>
  <si>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</si>
  <si>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</si>
  <si>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</si>
  <si>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</si>
  <si>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</si>
  <si>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</si>
  <si>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</si>
  <si>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PD F. Dopravně-inženýrské opatření 
zábrana Z2:6=6,000 [A] 
Celkem: A=6,000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</si>
  <si>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</si>
  <si>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</si>
  <si>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</si>
  <si>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</si>
  <si>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</si>
  <si>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916722</t>
  </si>
  <si>
    <t>UPEVŇOVACÍ KONSTR - PODKLADNÍ DESKA OD 28KG - MONTÁŽ S PŘESUNEM</t>
  </si>
  <si>
    <t>dle PD F. Dopravně-inženýrské opatření 
podstavec:70=70,000 [A] 
Celkem: A=70,000 [B]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</si>
  <si>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</si>
  <si>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</si>
  <si>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</si>
  <si>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</si>
  <si>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</si>
  <si>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</si>
  <si>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dle PD F. Dopravně-inženýrské opatření 
sloupky:46=46,000 [A] 
Celkem: A=46,000 [B]</t>
  </si>
  <si>
    <t>916733</t>
  </si>
  <si>
    <t>UPEVŇOVACÍ KONSTR - OCEL STOJAN - DEMONTÁŽ</t>
  </si>
  <si>
    <t>916739</t>
  </si>
  <si>
    <t>UPEVŇOVACÍ KONSTR - OCEL STOJAN - NÁJEMNÉ</t>
  </si>
  <si>
    <t>Nájemné po celou dobu stavby: 1=1,000 [A] 
Celkem: A=1,000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</si>
</sst>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'0'!I3</f>
      </c>
      <c s="21">
        <f>'0'!O2</f>
      </c>
      <c s="21">
        <f>C10+D10</f>
      </c>
    </row>
    <row r="11" spans="1:5" ht="12.75" customHeight="1">
      <c r="A11" s="20" t="s">
        <v>28</v>
      </c>
      <c s="20" t="s">
        <v>85</v>
      </c>
      <c s="21">
        <f>'1'!I3</f>
      </c>
      <c s="21">
        <f>'1'!O2</f>
      </c>
      <c s="21">
        <f>C11+D11</f>
      </c>
    </row>
    <row r="12" spans="1:5" ht="12.75" customHeight="1">
      <c r="A12" s="20" t="s">
        <v>418</v>
      </c>
      <c s="20" t="s">
        <v>419</v>
      </c>
      <c s="21">
        <f>'901'!I3</f>
      </c>
      <c s="21">
        <f>'901'!O2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24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56</v>
      </c>
    </row>
    <row r="15" spans="1:5" ht="12.75">
      <c r="A15" s="36" t="s">
        <v>51</v>
      </c>
      <c r="E15" s="37" t="s">
        <v>46</v>
      </c>
    </row>
    <row r="16" spans="1:5" ht="38.25">
      <c r="A16" t="s">
        <v>52</v>
      </c>
      <c r="E16" s="35" t="s">
        <v>57</v>
      </c>
    </row>
    <row r="17" spans="1:16" ht="12.75">
      <c r="A17" s="25" t="s">
        <v>44</v>
      </c>
      <c s="29" t="s">
        <v>22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46</v>
      </c>
    </row>
    <row r="20" spans="1:5" ht="12.75">
      <c r="A20" t="s">
        <v>52</v>
      </c>
      <c r="E20" s="35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49</v>
      </c>
      <c r="E22" s="35" t="s">
        <v>64</v>
      </c>
    </row>
    <row r="23" spans="1:5" ht="12.75">
      <c r="A23" s="36" t="s">
        <v>51</v>
      </c>
      <c r="E23" s="37" t="s">
        <v>46</v>
      </c>
    </row>
    <row r="24" spans="1:5" ht="12.75">
      <c r="A24" t="s">
        <v>52</v>
      </c>
      <c r="E24" s="35" t="s">
        <v>61</v>
      </c>
    </row>
    <row r="25" spans="1:16" ht="12.75">
      <c r="A25" s="25" t="s">
        <v>44</v>
      </c>
      <c s="29" t="s">
        <v>34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67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61</v>
      </c>
    </row>
    <row r="29" spans="1:16" ht="12.75">
      <c r="A29" s="25" t="s">
        <v>44</v>
      </c>
      <c s="29" t="s">
        <v>36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49</v>
      </c>
      <c r="E30" s="35" t="s">
        <v>70</v>
      </c>
    </row>
    <row r="31" spans="1:5" ht="12.75">
      <c r="A31" s="36" t="s">
        <v>51</v>
      </c>
      <c r="E31" s="37" t="s">
        <v>46</v>
      </c>
    </row>
    <row r="32" spans="1:5" ht="76.5">
      <c r="A32" t="s">
        <v>52</v>
      </c>
      <c r="E32" s="35" t="s">
        <v>71</v>
      </c>
    </row>
    <row r="33" spans="1:16" ht="12.75">
      <c r="A33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49</v>
      </c>
      <c r="E34" s="35" t="s">
        <v>75</v>
      </c>
    </row>
    <row r="35" spans="1:5" ht="12.75">
      <c r="A35" s="36" t="s">
        <v>51</v>
      </c>
      <c r="E35" s="37" t="s">
        <v>46</v>
      </c>
    </row>
    <row r="36" spans="1:5" ht="63.75">
      <c r="A36" t="s">
        <v>52</v>
      </c>
      <c r="E36" s="35" t="s">
        <v>76</v>
      </c>
    </row>
    <row r="37" spans="1:16" ht="12.75">
      <c r="A37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48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12.75">
      <c r="A39" s="36" t="s">
        <v>51</v>
      </c>
      <c r="E39" s="37" t="s">
        <v>46</v>
      </c>
    </row>
    <row r="40" spans="1:5" ht="89.25">
      <c r="A40" t="s">
        <v>52</v>
      </c>
      <c r="E40" s="35" t="s">
        <v>80</v>
      </c>
    </row>
    <row r="41" spans="1:16" ht="12.75">
      <c r="A41" s="25" t="s">
        <v>44</v>
      </c>
      <c s="29" t="s">
        <v>39</v>
      </c>
      <c s="29" t="s">
        <v>81</v>
      </c>
      <c s="25" t="s">
        <v>46</v>
      </c>
      <c s="30" t="s">
        <v>82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49</v>
      </c>
      <c r="E42" s="35" t="s">
        <v>83</v>
      </c>
    </row>
    <row r="43" spans="1:5" ht="12.75">
      <c r="A43" s="36" t="s">
        <v>51</v>
      </c>
      <c r="E43" s="37" t="s">
        <v>46</v>
      </c>
    </row>
    <row r="44" spans="1:5" ht="12.75">
      <c r="A44" t="s">
        <v>52</v>
      </c>
      <c r="E44" s="35" t="s">
        <v>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0+O8+O17+O90+O95+O108+O145+O174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0+I8+I17+I90+I95+I108+I145+I174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</v>
      </c>
      <c s="6"/>
      <c s="18" t="s">
        <v>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24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86</v>
      </c>
      <c s="25" t="s">
        <v>46</v>
      </c>
      <c s="30" t="s">
        <v>87</v>
      </c>
      <c s="31" t="s">
        <v>88</v>
      </c>
      <c s="32">
        <v>4258.726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89.25">
      <c r="A11" s="36" t="s">
        <v>51</v>
      </c>
      <c r="E11" s="37" t="s">
        <v>89</v>
      </c>
    </row>
    <row r="12" spans="1:5" ht="25.5">
      <c r="A12" t="s">
        <v>52</v>
      </c>
      <c r="E12" s="35" t="s">
        <v>90</v>
      </c>
    </row>
    <row r="13" spans="1:16" ht="12.75">
      <c r="A13" s="25" t="s">
        <v>44</v>
      </c>
      <c s="29" t="s">
        <v>23</v>
      </c>
      <c s="29" t="s">
        <v>91</v>
      </c>
      <c s="25" t="s">
        <v>46</v>
      </c>
      <c s="30" t="s">
        <v>92</v>
      </c>
      <c s="31" t="s">
        <v>88</v>
      </c>
      <c s="32">
        <v>89.664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76.5">
      <c r="A15" s="36" t="s">
        <v>51</v>
      </c>
      <c r="E15" s="37" t="s">
        <v>93</v>
      </c>
    </row>
    <row r="16" spans="1:5" ht="25.5">
      <c r="A16" t="s">
        <v>52</v>
      </c>
      <c r="E16" s="35" t="s">
        <v>90</v>
      </c>
    </row>
    <row r="17" spans="1:18" ht="12.75" customHeight="1">
      <c r="A17" s="6" t="s">
        <v>42</v>
      </c>
      <c s="6"/>
      <c s="40" t="s">
        <v>28</v>
      </c>
      <c s="6"/>
      <c s="27" t="s">
        <v>94</v>
      </c>
      <c s="6"/>
      <c s="6"/>
      <c s="6"/>
      <c s="41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25" t="s">
        <v>44</v>
      </c>
      <c s="29" t="s">
        <v>22</v>
      </c>
      <c s="29" t="s">
        <v>95</v>
      </c>
      <c s="25" t="s">
        <v>46</v>
      </c>
      <c s="30" t="s">
        <v>96</v>
      </c>
      <c s="31" t="s">
        <v>97</v>
      </c>
      <c s="32">
        <v>766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49</v>
      </c>
      <c r="E19" s="35" t="s">
        <v>98</v>
      </c>
    </row>
    <row r="20" spans="1:5" ht="38.25">
      <c r="A20" s="36" t="s">
        <v>51</v>
      </c>
      <c r="E20" s="37" t="s">
        <v>99</v>
      </c>
    </row>
    <row r="21" spans="1:5" ht="38.25">
      <c r="A21" t="s">
        <v>52</v>
      </c>
      <c r="E21" s="35" t="s">
        <v>100</v>
      </c>
    </row>
    <row r="22" spans="1:16" ht="12.75">
      <c r="A22" s="25" t="s">
        <v>44</v>
      </c>
      <c s="29" t="s">
        <v>32</v>
      </c>
      <c s="29" t="s">
        <v>101</v>
      </c>
      <c s="25" t="s">
        <v>46</v>
      </c>
      <c s="30" t="s">
        <v>102</v>
      </c>
      <c s="31" t="s">
        <v>103</v>
      </c>
      <c s="32">
        <v>336.06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104</v>
      </c>
    </row>
    <row r="24" spans="1:5" ht="63.75">
      <c r="A24" s="36" t="s">
        <v>51</v>
      </c>
      <c r="E24" s="37" t="s">
        <v>105</v>
      </c>
    </row>
    <row r="25" spans="1:5" ht="63.75">
      <c r="A25" t="s">
        <v>52</v>
      </c>
      <c r="E25" s="35" t="s">
        <v>106</v>
      </c>
    </row>
    <row r="26" spans="1:16" ht="12.75">
      <c r="A26" s="25" t="s">
        <v>44</v>
      </c>
      <c s="29" t="s">
        <v>34</v>
      </c>
      <c s="29" t="s">
        <v>107</v>
      </c>
      <c s="25" t="s">
        <v>46</v>
      </c>
      <c s="30" t="s">
        <v>108</v>
      </c>
      <c s="31" t="s">
        <v>103</v>
      </c>
      <c s="32">
        <v>2.2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109</v>
      </c>
    </row>
    <row r="28" spans="1:5" ht="38.25">
      <c r="A28" s="36" t="s">
        <v>51</v>
      </c>
      <c r="E28" s="37" t="s">
        <v>110</v>
      </c>
    </row>
    <row r="29" spans="1:5" ht="63.75">
      <c r="A29" t="s">
        <v>52</v>
      </c>
      <c r="E29" s="35" t="s">
        <v>106</v>
      </c>
    </row>
    <row r="30" spans="1:16" ht="25.5">
      <c r="A30" s="25" t="s">
        <v>44</v>
      </c>
      <c s="29" t="s">
        <v>36</v>
      </c>
      <c s="29" t="s">
        <v>111</v>
      </c>
      <c s="25" t="s">
        <v>46</v>
      </c>
      <c s="30" t="s">
        <v>112</v>
      </c>
      <c s="31" t="s">
        <v>103</v>
      </c>
      <c s="32">
        <v>333.06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109</v>
      </c>
    </row>
    <row r="32" spans="1:5" ht="38.25">
      <c r="A32" s="36" t="s">
        <v>51</v>
      </c>
      <c r="E32" s="37" t="s">
        <v>113</v>
      </c>
    </row>
    <row r="33" spans="1:5" ht="63.75">
      <c r="A33" t="s">
        <v>52</v>
      </c>
      <c r="E33" s="35" t="s">
        <v>106</v>
      </c>
    </row>
    <row r="34" spans="1:16" ht="25.5">
      <c r="A34" s="25" t="s">
        <v>44</v>
      </c>
      <c s="29" t="s">
        <v>72</v>
      </c>
      <c s="29" t="s">
        <v>114</v>
      </c>
      <c s="25" t="s">
        <v>46</v>
      </c>
      <c s="30" t="s">
        <v>115</v>
      </c>
      <c s="31" t="s">
        <v>116</v>
      </c>
      <c s="32">
        <v>12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109</v>
      </c>
    </row>
    <row r="36" spans="1:5" ht="38.25">
      <c r="A36" s="36" t="s">
        <v>51</v>
      </c>
      <c r="E36" s="37" t="s">
        <v>117</v>
      </c>
    </row>
    <row r="37" spans="1:5" ht="63.75">
      <c r="A37" t="s">
        <v>52</v>
      </c>
      <c r="E37" s="35" t="s">
        <v>106</v>
      </c>
    </row>
    <row r="38" spans="1:16" ht="12.75">
      <c r="A38" s="25" t="s">
        <v>44</v>
      </c>
      <c s="29" t="s">
        <v>77</v>
      </c>
      <c s="29" t="s">
        <v>118</v>
      </c>
      <c s="25" t="s">
        <v>46</v>
      </c>
      <c s="30" t="s">
        <v>119</v>
      </c>
      <c s="31" t="s">
        <v>97</v>
      </c>
      <c s="32">
        <v>11298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38.25">
      <c r="A40" s="36" t="s">
        <v>51</v>
      </c>
      <c r="E40" s="37" t="s">
        <v>120</v>
      </c>
    </row>
    <row r="41" spans="1:5" ht="12.75">
      <c r="A41" t="s">
        <v>52</v>
      </c>
      <c r="E41" s="35" t="s">
        <v>121</v>
      </c>
    </row>
    <row r="42" spans="1:16" ht="12.75">
      <c r="A42" s="25" t="s">
        <v>44</v>
      </c>
      <c s="29" t="s">
        <v>39</v>
      </c>
      <c s="29" t="s">
        <v>122</v>
      </c>
      <c s="25" t="s">
        <v>46</v>
      </c>
      <c s="30" t="s">
        <v>123</v>
      </c>
      <c s="31" t="s">
        <v>116</v>
      </c>
      <c s="32">
        <v>227.5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51">
      <c r="A44" s="36" t="s">
        <v>51</v>
      </c>
      <c r="E44" s="37" t="s">
        <v>124</v>
      </c>
    </row>
    <row r="45" spans="1:5" ht="25.5">
      <c r="A45" t="s">
        <v>52</v>
      </c>
      <c r="E45" s="35" t="s">
        <v>125</v>
      </c>
    </row>
    <row r="46" spans="1:16" ht="12.75">
      <c r="A46" s="25" t="s">
        <v>44</v>
      </c>
      <c s="29" t="s">
        <v>41</v>
      </c>
      <c s="29" t="s">
        <v>126</v>
      </c>
      <c s="25" t="s">
        <v>46</v>
      </c>
      <c s="30" t="s">
        <v>127</v>
      </c>
      <c s="31" t="s">
        <v>103</v>
      </c>
      <c s="32">
        <v>966.12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49</v>
      </c>
      <c r="E47" s="35" t="s">
        <v>109</v>
      </c>
    </row>
    <row r="48" spans="1:5" ht="89.25">
      <c r="A48" s="36" t="s">
        <v>51</v>
      </c>
      <c r="E48" s="37" t="s">
        <v>128</v>
      </c>
    </row>
    <row r="49" spans="1:5" ht="369.75">
      <c r="A49" t="s">
        <v>52</v>
      </c>
      <c r="E49" s="35" t="s">
        <v>129</v>
      </c>
    </row>
    <row r="50" spans="1:16" ht="12.75">
      <c r="A50" s="25" t="s">
        <v>44</v>
      </c>
      <c s="29" t="s">
        <v>130</v>
      </c>
      <c s="29" t="s">
        <v>131</v>
      </c>
      <c s="25" t="s">
        <v>46</v>
      </c>
      <c s="30" t="s">
        <v>132</v>
      </c>
      <c s="31" t="s">
        <v>97</v>
      </c>
      <c s="32">
        <v>974.5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133</v>
      </c>
    </row>
    <row r="52" spans="1:5" ht="51">
      <c r="A52" s="36" t="s">
        <v>51</v>
      </c>
      <c r="E52" s="37" t="s">
        <v>134</v>
      </c>
    </row>
    <row r="53" spans="1:5" ht="63.75">
      <c r="A53" t="s">
        <v>52</v>
      </c>
      <c r="E53" s="35" t="s">
        <v>135</v>
      </c>
    </row>
    <row r="54" spans="1:16" ht="12.75">
      <c r="A54" s="25" t="s">
        <v>44</v>
      </c>
      <c s="29" t="s">
        <v>136</v>
      </c>
      <c s="29" t="s">
        <v>137</v>
      </c>
      <c s="25" t="s">
        <v>46</v>
      </c>
      <c s="30" t="s">
        <v>138</v>
      </c>
      <c s="31" t="s">
        <v>116</v>
      </c>
      <c s="32">
        <v>1181.5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139</v>
      </c>
    </row>
    <row r="56" spans="1:5" ht="38.25">
      <c r="A56" s="36" t="s">
        <v>51</v>
      </c>
      <c r="E56" s="37" t="s">
        <v>140</v>
      </c>
    </row>
    <row r="57" spans="1:5" ht="63.75">
      <c r="A57" t="s">
        <v>52</v>
      </c>
      <c r="E57" s="35" t="s">
        <v>135</v>
      </c>
    </row>
    <row r="58" spans="1:16" ht="12.75">
      <c r="A58" s="25" t="s">
        <v>44</v>
      </c>
      <c s="29" t="s">
        <v>141</v>
      </c>
      <c s="29" t="s">
        <v>142</v>
      </c>
      <c s="25" t="s">
        <v>46</v>
      </c>
      <c s="30" t="s">
        <v>143</v>
      </c>
      <c s="31" t="s">
        <v>103</v>
      </c>
      <c s="32">
        <v>96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49</v>
      </c>
      <c r="E59" s="35" t="s">
        <v>109</v>
      </c>
    </row>
    <row r="60" spans="1:5" ht="51">
      <c r="A60" s="36" t="s">
        <v>51</v>
      </c>
      <c r="E60" s="37" t="s">
        <v>144</v>
      </c>
    </row>
    <row r="61" spans="1:5" ht="318.75">
      <c r="A61" t="s">
        <v>52</v>
      </c>
      <c r="E61" s="35" t="s">
        <v>145</v>
      </c>
    </row>
    <row r="62" spans="1:16" ht="12.75">
      <c r="A62" s="25" t="s">
        <v>44</v>
      </c>
      <c s="29" t="s">
        <v>146</v>
      </c>
      <c s="29" t="s">
        <v>147</v>
      </c>
      <c s="25" t="s">
        <v>46</v>
      </c>
      <c s="30" t="s">
        <v>148</v>
      </c>
      <c s="31" t="s">
        <v>103</v>
      </c>
      <c s="32">
        <v>328.1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109</v>
      </c>
    </row>
    <row r="64" spans="1:5" ht="63.75">
      <c r="A64" s="36" t="s">
        <v>51</v>
      </c>
      <c r="E64" s="37" t="s">
        <v>149</v>
      </c>
    </row>
    <row r="65" spans="1:5" ht="318.75">
      <c r="A65" t="s">
        <v>52</v>
      </c>
      <c r="E65" s="35" t="s">
        <v>145</v>
      </c>
    </row>
    <row r="66" spans="1:16" ht="12.75">
      <c r="A66" s="25" t="s">
        <v>44</v>
      </c>
      <c s="29" t="s">
        <v>150</v>
      </c>
      <c s="29" t="s">
        <v>151</v>
      </c>
      <c s="25" t="s">
        <v>46</v>
      </c>
      <c s="30" t="s">
        <v>152</v>
      </c>
      <c s="31" t="s">
        <v>103</v>
      </c>
      <c s="32">
        <v>336.06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46</v>
      </c>
    </row>
    <row r="68" spans="1:5" ht="38.25">
      <c r="A68" s="36" t="s">
        <v>51</v>
      </c>
      <c r="E68" s="37" t="s">
        <v>153</v>
      </c>
    </row>
    <row r="69" spans="1:5" ht="191.25">
      <c r="A69" t="s">
        <v>52</v>
      </c>
      <c r="E69" s="35" t="s">
        <v>154</v>
      </c>
    </row>
    <row r="70" spans="1:16" ht="12.75">
      <c r="A70" s="25" t="s">
        <v>44</v>
      </c>
      <c s="29" t="s">
        <v>155</v>
      </c>
      <c s="29" t="s">
        <v>156</v>
      </c>
      <c s="25" t="s">
        <v>46</v>
      </c>
      <c s="30" t="s">
        <v>157</v>
      </c>
      <c s="31" t="s">
        <v>103</v>
      </c>
      <c s="32">
        <v>97.45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158</v>
      </c>
    </row>
    <row r="72" spans="1:5" ht="51">
      <c r="A72" s="36" t="s">
        <v>51</v>
      </c>
      <c r="E72" s="37" t="s">
        <v>159</v>
      </c>
    </row>
    <row r="73" spans="1:5" ht="242.25">
      <c r="A73" t="s">
        <v>52</v>
      </c>
      <c r="E73" s="35" t="s">
        <v>160</v>
      </c>
    </row>
    <row r="74" spans="1:16" ht="12.75">
      <c r="A74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103</v>
      </c>
      <c s="32">
        <v>201.2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164</v>
      </c>
    </row>
    <row r="76" spans="1:5" ht="63.75">
      <c r="A76" s="36" t="s">
        <v>51</v>
      </c>
      <c r="E76" s="37" t="s">
        <v>165</v>
      </c>
    </row>
    <row r="77" spans="1:5" ht="229.5">
      <c r="A77" t="s">
        <v>52</v>
      </c>
      <c r="E77" s="35" t="s">
        <v>166</v>
      </c>
    </row>
    <row r="78" spans="1:16" ht="12.75">
      <c r="A78" s="25" t="s">
        <v>44</v>
      </c>
      <c s="29" t="s">
        <v>167</v>
      </c>
      <c s="29" t="s">
        <v>168</v>
      </c>
      <c s="25" t="s">
        <v>46</v>
      </c>
      <c s="30" t="s">
        <v>169</v>
      </c>
      <c s="31" t="s">
        <v>103</v>
      </c>
      <c s="32">
        <v>107.14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25.5">
      <c r="A79" s="34" t="s">
        <v>49</v>
      </c>
      <c r="E79" s="35" t="s">
        <v>170</v>
      </c>
    </row>
    <row r="80" spans="1:5" ht="51">
      <c r="A80" s="36" t="s">
        <v>51</v>
      </c>
      <c r="E80" s="37" t="s">
        <v>171</v>
      </c>
    </row>
    <row r="81" spans="1:5" ht="293.25">
      <c r="A81" t="s">
        <v>52</v>
      </c>
      <c r="E81" s="35" t="s">
        <v>172</v>
      </c>
    </row>
    <row r="82" spans="1:16" ht="12.75">
      <c r="A82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97</v>
      </c>
      <c s="32">
        <v>2720.4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46</v>
      </c>
    </row>
    <row r="84" spans="1:5" ht="89.25">
      <c r="A84" s="36" t="s">
        <v>51</v>
      </c>
      <c r="E84" s="37" t="s">
        <v>176</v>
      </c>
    </row>
    <row r="85" spans="1:5" ht="25.5">
      <c r="A85" t="s">
        <v>52</v>
      </c>
      <c r="E85" s="35" t="s">
        <v>177</v>
      </c>
    </row>
    <row r="86" spans="1:16" ht="12.75">
      <c r="A86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97</v>
      </c>
      <c s="32">
        <v>3898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49</v>
      </c>
      <c r="E87" s="35" t="s">
        <v>46</v>
      </c>
    </row>
    <row r="88" spans="1:5" ht="51">
      <c r="A88" s="36" t="s">
        <v>51</v>
      </c>
      <c r="E88" s="37" t="s">
        <v>181</v>
      </c>
    </row>
    <row r="89" spans="1:5" ht="25.5">
      <c r="A89" t="s">
        <v>52</v>
      </c>
      <c r="E89" s="35" t="s">
        <v>182</v>
      </c>
    </row>
    <row r="90" spans="1:18" ht="12.75" customHeight="1">
      <c r="A90" s="6" t="s">
        <v>42</v>
      </c>
      <c s="6"/>
      <c s="40" t="s">
        <v>23</v>
      </c>
      <c s="6"/>
      <c s="27" t="s">
        <v>183</v>
      </c>
      <c s="6"/>
      <c s="6"/>
      <c s="6"/>
      <c s="41">
        <f>0+Q90</f>
      </c>
      <c r="O90">
        <f>0+R90</f>
      </c>
      <c r="Q90">
        <f>0+I91</f>
      </c>
      <c>
        <f>0+O91</f>
      </c>
    </row>
    <row r="91" spans="1:16" ht="12.75">
      <c r="A91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103</v>
      </c>
      <c s="32">
        <v>816.12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49</v>
      </c>
      <c r="E92" s="35" t="s">
        <v>187</v>
      </c>
    </row>
    <row r="93" spans="1:5" ht="76.5">
      <c r="A93" s="36" t="s">
        <v>51</v>
      </c>
      <c r="E93" s="37" t="s">
        <v>188</v>
      </c>
    </row>
    <row r="94" spans="1:5" ht="38.25">
      <c r="A94" t="s">
        <v>52</v>
      </c>
      <c r="E94" s="35" t="s">
        <v>189</v>
      </c>
    </row>
    <row r="95" spans="1:18" ht="12.75" customHeight="1">
      <c r="A95" s="6" t="s">
        <v>42</v>
      </c>
      <c s="6"/>
      <c s="40" t="s">
        <v>32</v>
      </c>
      <c s="6"/>
      <c s="27" t="s">
        <v>190</v>
      </c>
      <c s="6"/>
      <c s="6"/>
      <c s="6"/>
      <c s="41">
        <f>0+Q95</f>
      </c>
      <c r="O95">
        <f>0+R95</f>
      </c>
      <c r="Q95">
        <f>0+I96+I100+I104</f>
      </c>
      <c>
        <f>0+O96+O100+O104</f>
      </c>
    </row>
    <row r="96" spans="1:16" ht="12.75">
      <c r="A96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103</v>
      </c>
      <c s="32">
        <v>8.8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49</v>
      </c>
      <c r="E97" s="35" t="s">
        <v>194</v>
      </c>
    </row>
    <row r="98" spans="1:5" ht="38.25">
      <c r="A98" s="36" t="s">
        <v>51</v>
      </c>
      <c r="E98" s="37" t="s">
        <v>195</v>
      </c>
    </row>
    <row r="99" spans="1:5" ht="38.25">
      <c r="A99" t="s">
        <v>52</v>
      </c>
      <c r="E99" s="35" t="s">
        <v>189</v>
      </c>
    </row>
    <row r="100" spans="1:16" ht="12.75">
      <c r="A100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103</v>
      </c>
      <c s="32">
        <v>43.25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49</v>
      </c>
      <c r="E101" s="35" t="s">
        <v>199</v>
      </c>
    </row>
    <row r="102" spans="1:5" ht="51">
      <c r="A102" s="36" t="s">
        <v>51</v>
      </c>
      <c r="E102" s="37" t="s">
        <v>200</v>
      </c>
    </row>
    <row r="103" spans="1:5" ht="102">
      <c r="A103" t="s">
        <v>52</v>
      </c>
      <c r="E103" s="35" t="s">
        <v>201</v>
      </c>
    </row>
    <row r="104" spans="1:16" ht="12.75">
      <c r="A104" s="25" t="s">
        <v>44</v>
      </c>
      <c s="29" t="s">
        <v>202</v>
      </c>
      <c s="29" t="s">
        <v>203</v>
      </c>
      <c s="25" t="s">
        <v>46</v>
      </c>
      <c s="30" t="s">
        <v>204</v>
      </c>
      <c s="31" t="s">
        <v>103</v>
      </c>
      <c s="32">
        <v>15.84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49</v>
      </c>
      <c r="E105" s="35" t="s">
        <v>46</v>
      </c>
    </row>
    <row r="106" spans="1:5" ht="51">
      <c r="A106" s="36" t="s">
        <v>51</v>
      </c>
      <c r="E106" s="37" t="s">
        <v>205</v>
      </c>
    </row>
    <row r="107" spans="1:5" ht="357">
      <c r="A107" t="s">
        <v>52</v>
      </c>
      <c r="E107" s="35" t="s">
        <v>206</v>
      </c>
    </row>
    <row r="108" spans="1:18" ht="12.75" customHeight="1">
      <c r="A108" s="6" t="s">
        <v>42</v>
      </c>
      <c s="6"/>
      <c s="40" t="s">
        <v>34</v>
      </c>
      <c s="6"/>
      <c s="27" t="s">
        <v>207</v>
      </c>
      <c s="6"/>
      <c s="6"/>
      <c s="6"/>
      <c s="41">
        <f>0+Q108</f>
      </c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5" t="s">
        <v>44</v>
      </c>
      <c s="29" t="s">
        <v>208</v>
      </c>
      <c s="29" t="s">
        <v>209</v>
      </c>
      <c s="25" t="s">
        <v>46</v>
      </c>
      <c s="30" t="s">
        <v>210</v>
      </c>
      <c s="31" t="s">
        <v>103</v>
      </c>
      <c s="32">
        <v>564.9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38.25">
      <c r="A110" s="34" t="s">
        <v>49</v>
      </c>
      <c r="E110" s="35" t="s">
        <v>211</v>
      </c>
    </row>
    <row r="111" spans="1:5" ht="38.25">
      <c r="A111" s="36" t="s">
        <v>51</v>
      </c>
      <c r="E111" s="37" t="s">
        <v>212</v>
      </c>
    </row>
    <row r="112" spans="1:5" ht="51">
      <c r="A112" t="s">
        <v>52</v>
      </c>
      <c r="E112" s="35" t="s">
        <v>213</v>
      </c>
    </row>
    <row r="113" spans="1:16" ht="12.75">
      <c r="A113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97</v>
      </c>
      <c s="32">
        <v>3830.6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38.25">
      <c r="A114" s="34" t="s">
        <v>49</v>
      </c>
      <c r="E114" s="35" t="s">
        <v>217</v>
      </c>
    </row>
    <row r="115" spans="1:5" ht="89.25">
      <c r="A115" s="36" t="s">
        <v>51</v>
      </c>
      <c r="E115" s="37" t="s">
        <v>218</v>
      </c>
    </row>
    <row r="116" spans="1:5" ht="51">
      <c r="A116" t="s">
        <v>52</v>
      </c>
      <c r="E116" s="35" t="s">
        <v>213</v>
      </c>
    </row>
    <row r="117" spans="1:16" ht="12.75">
      <c r="A117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97</v>
      </c>
      <c s="32">
        <v>4393.1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49</v>
      </c>
      <c r="E118" s="35" t="s">
        <v>222</v>
      </c>
    </row>
    <row r="119" spans="1:5" ht="127.5">
      <c r="A119" s="36" t="s">
        <v>51</v>
      </c>
      <c r="E119" s="37" t="s">
        <v>223</v>
      </c>
    </row>
    <row r="120" spans="1:5" ht="102">
      <c r="A120" t="s">
        <v>52</v>
      </c>
      <c r="E120" s="35" t="s">
        <v>224</v>
      </c>
    </row>
    <row r="121" spans="1:16" ht="12.75">
      <c r="A121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97</v>
      </c>
      <c s="32">
        <v>11501.5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89.25">
      <c r="A122" s="34" t="s">
        <v>49</v>
      </c>
      <c r="E122" s="35" t="s">
        <v>228</v>
      </c>
    </row>
    <row r="123" spans="1:5" ht="51">
      <c r="A123" s="36" t="s">
        <v>51</v>
      </c>
      <c r="E123" s="37" t="s">
        <v>229</v>
      </c>
    </row>
    <row r="124" spans="1:5" ht="76.5">
      <c r="A124" t="s">
        <v>52</v>
      </c>
      <c r="E124" s="35" t="s">
        <v>230</v>
      </c>
    </row>
    <row r="125" spans="1:16" ht="12.75">
      <c r="A125" s="25" t="s">
        <v>44</v>
      </c>
      <c s="29" t="s">
        <v>231</v>
      </c>
      <c s="29" t="s">
        <v>232</v>
      </c>
      <c s="25" t="s">
        <v>46</v>
      </c>
      <c s="30" t="s">
        <v>233</v>
      </c>
      <c s="31" t="s">
        <v>97</v>
      </c>
      <c s="32">
        <v>1103.5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49</v>
      </c>
      <c r="E126" s="35" t="s">
        <v>234</v>
      </c>
    </row>
    <row r="127" spans="1:5" ht="63.75">
      <c r="A127" s="36" t="s">
        <v>51</v>
      </c>
      <c r="E127" s="37" t="s">
        <v>235</v>
      </c>
    </row>
    <row r="128" spans="1:5" ht="38.25">
      <c r="A128" t="s">
        <v>52</v>
      </c>
      <c r="E128" s="35" t="s">
        <v>236</v>
      </c>
    </row>
    <row r="129" spans="1:16" ht="12.75">
      <c r="A129" s="25" t="s">
        <v>44</v>
      </c>
      <c s="29" t="s">
        <v>237</v>
      </c>
      <c s="29" t="s">
        <v>238</v>
      </c>
      <c s="25" t="s">
        <v>46</v>
      </c>
      <c s="30" t="s">
        <v>239</v>
      </c>
      <c s="31" t="s">
        <v>97</v>
      </c>
      <c s="32">
        <v>23269.5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49</v>
      </c>
      <c r="E130" s="35" t="s">
        <v>240</v>
      </c>
    </row>
    <row r="131" spans="1:5" ht="51">
      <c r="A131" s="36" t="s">
        <v>51</v>
      </c>
      <c r="E131" s="37" t="s">
        <v>241</v>
      </c>
    </row>
    <row r="132" spans="1:5" ht="51">
      <c r="A132" t="s">
        <v>52</v>
      </c>
      <c r="E132" s="35" t="s">
        <v>242</v>
      </c>
    </row>
    <row r="133" spans="1:16" ht="12.75">
      <c r="A133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97</v>
      </c>
      <c s="32">
        <v>10131.6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25.5">
      <c r="A134" s="34" t="s">
        <v>49</v>
      </c>
      <c r="E134" s="35" t="s">
        <v>246</v>
      </c>
    </row>
    <row r="135" spans="1:5" ht="89.25">
      <c r="A135" s="36" t="s">
        <v>51</v>
      </c>
      <c r="E135" s="37" t="s">
        <v>247</v>
      </c>
    </row>
    <row r="136" spans="1:5" ht="51">
      <c r="A136" t="s">
        <v>52</v>
      </c>
      <c r="E136" s="35" t="s">
        <v>248</v>
      </c>
    </row>
    <row r="137" spans="1:16" ht="12.75">
      <c r="A137" s="25" t="s">
        <v>44</v>
      </c>
      <c s="29" t="s">
        <v>249</v>
      </c>
      <c s="29" t="s">
        <v>250</v>
      </c>
      <c s="25" t="s">
        <v>46</v>
      </c>
      <c s="30" t="s">
        <v>251</v>
      </c>
      <c s="31" t="s">
        <v>97</v>
      </c>
      <c s="32">
        <v>11435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49</v>
      </c>
      <c r="E138" s="35" t="s">
        <v>252</v>
      </c>
    </row>
    <row r="139" spans="1:5" ht="51">
      <c r="A139" s="36" t="s">
        <v>51</v>
      </c>
      <c r="E139" s="37" t="s">
        <v>253</v>
      </c>
    </row>
    <row r="140" spans="1:5" ht="140.25">
      <c r="A140" t="s">
        <v>52</v>
      </c>
      <c r="E140" s="35" t="s">
        <v>254</v>
      </c>
    </row>
    <row r="141" spans="1:16" ht="12.75">
      <c r="A141" s="25" t="s">
        <v>44</v>
      </c>
      <c s="29" t="s">
        <v>255</v>
      </c>
      <c s="29" t="s">
        <v>256</v>
      </c>
      <c s="25" t="s">
        <v>46</v>
      </c>
      <c s="30" t="s">
        <v>257</v>
      </c>
      <c s="31" t="s">
        <v>97</v>
      </c>
      <c s="32">
        <v>11834.5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49</v>
      </c>
      <c r="E142" s="35" t="s">
        <v>258</v>
      </c>
    </row>
    <row r="143" spans="1:5" ht="63.75">
      <c r="A143" s="36" t="s">
        <v>51</v>
      </c>
      <c r="E143" s="37" t="s">
        <v>259</v>
      </c>
    </row>
    <row r="144" spans="1:5" ht="140.25">
      <c r="A144" t="s">
        <v>52</v>
      </c>
      <c r="E144" s="35" t="s">
        <v>254</v>
      </c>
    </row>
    <row r="145" spans="1:18" ht="12.75" customHeight="1">
      <c r="A145" s="6" t="s">
        <v>42</v>
      </c>
      <c s="6"/>
      <c s="40" t="s">
        <v>77</v>
      </c>
      <c s="6"/>
      <c s="27" t="s">
        <v>260</v>
      </c>
      <c s="6"/>
      <c s="6"/>
      <c s="6"/>
      <c s="41">
        <f>0+Q145</f>
      </c>
      <c r="O145">
        <f>0+R145</f>
      </c>
      <c r="Q145">
        <f>0+I146+I150+I154+I158+I162+I166+I170</f>
      </c>
      <c>
        <f>0+O146+O150+O154+O158+O162+O166+O170</f>
      </c>
    </row>
    <row r="146" spans="1:16" ht="12.75">
      <c r="A146" s="25" t="s">
        <v>44</v>
      </c>
      <c s="29" t="s">
        <v>261</v>
      </c>
      <c s="29" t="s">
        <v>262</v>
      </c>
      <c s="25" t="s">
        <v>46</v>
      </c>
      <c s="30" t="s">
        <v>263</v>
      </c>
      <c s="31" t="s">
        <v>116</v>
      </c>
      <c s="32">
        <v>110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49</v>
      </c>
      <c r="E147" s="35" t="s">
        <v>264</v>
      </c>
    </row>
    <row r="148" spans="1:5" ht="51">
      <c r="A148" s="36" t="s">
        <v>51</v>
      </c>
      <c r="E148" s="37" t="s">
        <v>265</v>
      </c>
    </row>
    <row r="149" spans="1:5" ht="255">
      <c r="A149" t="s">
        <v>52</v>
      </c>
      <c r="E149" s="35" t="s">
        <v>266</v>
      </c>
    </row>
    <row r="150" spans="1:16" ht="12.75">
      <c r="A150" s="25" t="s">
        <v>44</v>
      </c>
      <c s="29" t="s">
        <v>267</v>
      </c>
      <c s="29" t="s">
        <v>268</v>
      </c>
      <c s="25" t="s">
        <v>46</v>
      </c>
      <c s="30" t="s">
        <v>269</v>
      </c>
      <c s="31" t="s">
        <v>116</v>
      </c>
      <c s="32">
        <v>418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49</v>
      </c>
      <c r="E151" s="35" t="s">
        <v>46</v>
      </c>
    </row>
    <row r="152" spans="1:5" ht="25.5">
      <c r="A152" s="36" t="s">
        <v>51</v>
      </c>
      <c r="E152" s="37" t="s">
        <v>270</v>
      </c>
    </row>
    <row r="153" spans="1:5" ht="242.25">
      <c r="A153" t="s">
        <v>52</v>
      </c>
      <c r="E153" s="35" t="s">
        <v>271</v>
      </c>
    </row>
    <row r="154" spans="1:16" ht="12.75">
      <c r="A154" s="25" t="s">
        <v>44</v>
      </c>
      <c s="29" t="s">
        <v>272</v>
      </c>
      <c s="29" t="s">
        <v>273</v>
      </c>
      <c s="25" t="s">
        <v>46</v>
      </c>
      <c s="30" t="s">
        <v>274</v>
      </c>
      <c s="31" t="s">
        <v>275</v>
      </c>
      <c s="32">
        <v>22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49</v>
      </c>
      <c r="E155" s="35" t="s">
        <v>276</v>
      </c>
    </row>
    <row r="156" spans="1:5" ht="38.25">
      <c r="A156" s="36" t="s">
        <v>51</v>
      </c>
      <c r="E156" s="37" t="s">
        <v>277</v>
      </c>
    </row>
    <row r="157" spans="1:5" ht="76.5">
      <c r="A157" t="s">
        <v>52</v>
      </c>
      <c r="E157" s="35" t="s">
        <v>278</v>
      </c>
    </row>
    <row r="158" spans="1:16" ht="12.75">
      <c r="A158" s="25" t="s">
        <v>44</v>
      </c>
      <c s="29" t="s">
        <v>279</v>
      </c>
      <c s="29" t="s">
        <v>280</v>
      </c>
      <c s="25" t="s">
        <v>46</v>
      </c>
      <c s="30" t="s">
        <v>281</v>
      </c>
      <c s="31" t="s">
        <v>275</v>
      </c>
      <c s="32">
        <v>3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49</v>
      </c>
      <c r="E159" s="35" t="s">
        <v>46</v>
      </c>
    </row>
    <row r="160" spans="1:5" ht="38.25">
      <c r="A160" s="36" t="s">
        <v>51</v>
      </c>
      <c r="E160" s="37" t="s">
        <v>282</v>
      </c>
    </row>
    <row r="161" spans="1:5" ht="12.75">
      <c r="A161" t="s">
        <v>52</v>
      </c>
      <c r="E161" s="35" t="s">
        <v>283</v>
      </c>
    </row>
    <row r="162" spans="1:16" ht="12.75">
      <c r="A162" s="25" t="s">
        <v>44</v>
      </c>
      <c s="29" t="s">
        <v>284</v>
      </c>
      <c s="29" t="s">
        <v>285</v>
      </c>
      <c s="25" t="s">
        <v>46</v>
      </c>
      <c s="30" t="s">
        <v>286</v>
      </c>
      <c s="31" t="s">
        <v>275</v>
      </c>
      <c s="32">
        <v>41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49</v>
      </c>
      <c r="E163" s="35" t="s">
        <v>46</v>
      </c>
    </row>
    <row r="164" spans="1:5" ht="38.25">
      <c r="A164" s="36" t="s">
        <v>51</v>
      </c>
      <c r="E164" s="37" t="s">
        <v>287</v>
      </c>
    </row>
    <row r="165" spans="1:5" ht="25.5">
      <c r="A165" t="s">
        <v>52</v>
      </c>
      <c r="E165" s="35" t="s">
        <v>288</v>
      </c>
    </row>
    <row r="166" spans="1:16" ht="12.75">
      <c r="A166" s="25" t="s">
        <v>44</v>
      </c>
      <c s="29" t="s">
        <v>289</v>
      </c>
      <c s="29" t="s">
        <v>290</v>
      </c>
      <c s="25" t="s">
        <v>46</v>
      </c>
      <c s="30" t="s">
        <v>291</v>
      </c>
      <c s="31" t="s">
        <v>275</v>
      </c>
      <c s="32">
        <v>10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49</v>
      </c>
      <c r="E167" s="35" t="s">
        <v>46</v>
      </c>
    </row>
    <row r="168" spans="1:5" ht="38.25">
      <c r="A168" s="36" t="s">
        <v>51</v>
      </c>
      <c r="E168" s="37" t="s">
        <v>292</v>
      </c>
    </row>
    <row r="169" spans="1:5" ht="25.5">
      <c r="A169" t="s">
        <v>52</v>
      </c>
      <c r="E169" s="35" t="s">
        <v>288</v>
      </c>
    </row>
    <row r="170" spans="1:16" ht="12.75">
      <c r="A170" s="25" t="s">
        <v>44</v>
      </c>
      <c s="29" t="s">
        <v>293</v>
      </c>
      <c s="29" t="s">
        <v>294</v>
      </c>
      <c s="25" t="s">
        <v>46</v>
      </c>
      <c s="30" t="s">
        <v>295</v>
      </c>
      <c s="31" t="s">
        <v>103</v>
      </c>
      <c s="32">
        <v>98.4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49</v>
      </c>
      <c r="E171" s="35" t="s">
        <v>296</v>
      </c>
    </row>
    <row r="172" spans="1:5" ht="63.75">
      <c r="A172" s="36" t="s">
        <v>51</v>
      </c>
      <c r="E172" s="37" t="s">
        <v>297</v>
      </c>
    </row>
    <row r="173" spans="1:5" ht="369.75">
      <c r="A173" t="s">
        <v>52</v>
      </c>
      <c r="E173" s="35" t="s">
        <v>298</v>
      </c>
    </row>
    <row r="174" spans="1:18" ht="12.75" customHeight="1">
      <c r="A174" s="6" t="s">
        <v>42</v>
      </c>
      <c s="6"/>
      <c s="40" t="s">
        <v>39</v>
      </c>
      <c s="6"/>
      <c s="27" t="s">
        <v>299</v>
      </c>
      <c s="6"/>
      <c s="6"/>
      <c s="6"/>
      <c s="41">
        <f>0+Q174</f>
      </c>
      <c r="O174">
        <f>0+R174</f>
      </c>
      <c r="Q174">
        <f>0+I175+I179+I183+I187+I191+I195+I199+I203+I207+I211+I215+I219+I223+I227+I231+I235+I239+I243+I247+I251+I255+I259+I263+I267</f>
      </c>
      <c>
        <f>0+O175+O179+O183+O187+O191+O195+O199+O203+O207+O211+O215+O219+O223+O227+O231+O235+O239+O243+O247+O251+O255+O259+O263+O267</f>
      </c>
    </row>
    <row r="175" spans="1:16" ht="12.75">
      <c r="A175" s="25" t="s">
        <v>44</v>
      </c>
      <c s="29" t="s">
        <v>300</v>
      </c>
      <c s="29" t="s">
        <v>301</v>
      </c>
      <c s="25" t="s">
        <v>46</v>
      </c>
      <c s="30" t="s">
        <v>302</v>
      </c>
      <c s="31" t="s">
        <v>116</v>
      </c>
      <c s="32">
        <v>16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49</v>
      </c>
      <c r="E176" s="35" t="s">
        <v>46</v>
      </c>
    </row>
    <row r="177" spans="1:5" ht="38.25">
      <c r="A177" s="36" t="s">
        <v>51</v>
      </c>
      <c r="E177" s="37" t="s">
        <v>303</v>
      </c>
    </row>
    <row r="178" spans="1:5" ht="63.75">
      <c r="A178" t="s">
        <v>52</v>
      </c>
      <c r="E178" s="35" t="s">
        <v>304</v>
      </c>
    </row>
    <row r="179" spans="1:16" ht="12.75">
      <c r="A179" s="25" t="s">
        <v>44</v>
      </c>
      <c s="29" t="s">
        <v>305</v>
      </c>
      <c s="29" t="s">
        <v>306</v>
      </c>
      <c s="25" t="s">
        <v>46</v>
      </c>
      <c s="30" t="s">
        <v>307</v>
      </c>
      <c s="31" t="s">
        <v>116</v>
      </c>
      <c s="32">
        <v>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49</v>
      </c>
      <c r="E180" s="35" t="s">
        <v>308</v>
      </c>
    </row>
    <row r="181" spans="1:5" ht="38.25">
      <c r="A181" s="36" t="s">
        <v>51</v>
      </c>
      <c r="E181" s="37" t="s">
        <v>309</v>
      </c>
    </row>
    <row r="182" spans="1:5" ht="38.25">
      <c r="A182" t="s">
        <v>52</v>
      </c>
      <c r="E182" s="35" t="s">
        <v>310</v>
      </c>
    </row>
    <row r="183" spans="1:16" ht="25.5">
      <c r="A183" s="25" t="s">
        <v>44</v>
      </c>
      <c s="29" t="s">
        <v>311</v>
      </c>
      <c s="29" t="s">
        <v>312</v>
      </c>
      <c s="25" t="s">
        <v>46</v>
      </c>
      <c s="30" t="s">
        <v>313</v>
      </c>
      <c s="31" t="s">
        <v>116</v>
      </c>
      <c s="32">
        <v>80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49</v>
      </c>
      <c r="E184" s="35" t="s">
        <v>314</v>
      </c>
    </row>
    <row r="185" spans="1:5" ht="38.25">
      <c r="A185" s="36" t="s">
        <v>51</v>
      </c>
      <c r="E185" s="37" t="s">
        <v>315</v>
      </c>
    </row>
    <row r="186" spans="1:5" ht="127.5">
      <c r="A186" t="s">
        <v>52</v>
      </c>
      <c r="E186" s="35" t="s">
        <v>316</v>
      </c>
    </row>
    <row r="187" spans="1:16" ht="12.75">
      <c r="A187" s="25" t="s">
        <v>44</v>
      </c>
      <c s="29" t="s">
        <v>317</v>
      </c>
      <c s="29" t="s">
        <v>318</v>
      </c>
      <c s="25" t="s">
        <v>46</v>
      </c>
      <c s="30" t="s">
        <v>319</v>
      </c>
      <c s="31" t="s">
        <v>116</v>
      </c>
      <c s="32">
        <v>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49</v>
      </c>
      <c r="E188" s="35" t="s">
        <v>46</v>
      </c>
    </row>
    <row r="189" spans="1:5" ht="38.25">
      <c r="A189" s="36" t="s">
        <v>51</v>
      </c>
      <c r="E189" s="37" t="s">
        <v>320</v>
      </c>
    </row>
    <row r="190" spans="1:5" ht="114.75">
      <c r="A190" t="s">
        <v>52</v>
      </c>
      <c r="E190" s="35" t="s">
        <v>321</v>
      </c>
    </row>
    <row r="191" spans="1:16" ht="12.75">
      <c r="A191" s="25" t="s">
        <v>44</v>
      </c>
      <c s="29" t="s">
        <v>322</v>
      </c>
      <c s="29" t="s">
        <v>323</v>
      </c>
      <c s="25" t="s">
        <v>46</v>
      </c>
      <c s="30" t="s">
        <v>324</v>
      </c>
      <c s="31" t="s">
        <v>275</v>
      </c>
      <c s="32">
        <v>16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49</v>
      </c>
      <c r="E192" s="35" t="s">
        <v>46</v>
      </c>
    </row>
    <row r="193" spans="1:5" ht="38.25">
      <c r="A193" s="36" t="s">
        <v>51</v>
      </c>
      <c r="E193" s="37" t="s">
        <v>325</v>
      </c>
    </row>
    <row r="194" spans="1:5" ht="51">
      <c r="A194" t="s">
        <v>52</v>
      </c>
      <c r="E194" s="35" t="s">
        <v>326</v>
      </c>
    </row>
    <row r="195" spans="1:16" ht="25.5">
      <c r="A195" s="25" t="s">
        <v>44</v>
      </c>
      <c s="29" t="s">
        <v>327</v>
      </c>
      <c s="29" t="s">
        <v>328</v>
      </c>
      <c s="25" t="s">
        <v>46</v>
      </c>
      <c s="30" t="s">
        <v>329</v>
      </c>
      <c s="31" t="s">
        <v>275</v>
      </c>
      <c s="32">
        <v>25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46</v>
      </c>
    </row>
    <row r="197" spans="1:5" ht="204">
      <c r="A197" s="36" t="s">
        <v>51</v>
      </c>
      <c r="E197" s="37" t="s">
        <v>330</v>
      </c>
    </row>
    <row r="198" spans="1:5" ht="25.5">
      <c r="A198" t="s">
        <v>52</v>
      </c>
      <c r="E198" s="35" t="s">
        <v>331</v>
      </c>
    </row>
    <row r="199" spans="1:16" ht="12.75">
      <c r="A199" s="25" t="s">
        <v>44</v>
      </c>
      <c s="29" t="s">
        <v>332</v>
      </c>
      <c s="29" t="s">
        <v>333</v>
      </c>
      <c s="25" t="s">
        <v>46</v>
      </c>
      <c s="30" t="s">
        <v>334</v>
      </c>
      <c s="31" t="s">
        <v>275</v>
      </c>
      <c s="32">
        <v>15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49</v>
      </c>
      <c r="E200" s="35" t="s">
        <v>46</v>
      </c>
    </row>
    <row r="201" spans="1:5" ht="38.25">
      <c r="A201" s="36" t="s">
        <v>51</v>
      </c>
      <c r="E201" s="37" t="s">
        <v>335</v>
      </c>
    </row>
    <row r="202" spans="1:5" ht="25.5">
      <c r="A202" t="s">
        <v>52</v>
      </c>
      <c r="E202" s="35" t="s">
        <v>336</v>
      </c>
    </row>
    <row r="203" spans="1:16" ht="12.75">
      <c r="A203" s="25" t="s">
        <v>44</v>
      </c>
      <c s="29" t="s">
        <v>337</v>
      </c>
      <c s="29" t="s">
        <v>338</v>
      </c>
      <c s="25" t="s">
        <v>46</v>
      </c>
      <c s="30" t="s">
        <v>339</v>
      </c>
      <c s="31" t="s">
        <v>275</v>
      </c>
      <c s="32">
        <v>1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49</v>
      </c>
      <c r="E204" s="35" t="s">
        <v>46</v>
      </c>
    </row>
    <row r="205" spans="1:5" ht="38.25">
      <c r="A205" s="36" t="s">
        <v>51</v>
      </c>
      <c r="E205" s="37" t="s">
        <v>340</v>
      </c>
    </row>
    <row r="206" spans="1:5" ht="25.5">
      <c r="A206" t="s">
        <v>52</v>
      </c>
      <c r="E206" s="35" t="s">
        <v>331</v>
      </c>
    </row>
    <row r="207" spans="1:16" ht="12.75">
      <c r="A207" s="25" t="s">
        <v>44</v>
      </c>
      <c s="29" t="s">
        <v>341</v>
      </c>
      <c s="29" t="s">
        <v>342</v>
      </c>
      <c s="25" t="s">
        <v>46</v>
      </c>
      <c s="30" t="s">
        <v>343</v>
      </c>
      <c s="31" t="s">
        <v>275</v>
      </c>
      <c s="32">
        <v>1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46</v>
      </c>
    </row>
    <row r="209" spans="1:5" ht="38.25">
      <c r="A209" s="36" t="s">
        <v>51</v>
      </c>
      <c r="E209" s="37" t="s">
        <v>344</v>
      </c>
    </row>
    <row r="210" spans="1:5" ht="25.5">
      <c r="A210" t="s">
        <v>52</v>
      </c>
      <c r="E210" s="35" t="s">
        <v>336</v>
      </c>
    </row>
    <row r="211" spans="1:16" ht="25.5">
      <c r="A211" s="25" t="s">
        <v>44</v>
      </c>
      <c s="29" t="s">
        <v>345</v>
      </c>
      <c s="29" t="s">
        <v>346</v>
      </c>
      <c s="25" t="s">
        <v>46</v>
      </c>
      <c s="30" t="s">
        <v>347</v>
      </c>
      <c s="31" t="s">
        <v>275</v>
      </c>
      <c s="32">
        <v>23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46</v>
      </c>
    </row>
    <row r="213" spans="1:5" ht="38.25">
      <c r="A213" s="36" t="s">
        <v>51</v>
      </c>
      <c r="E213" s="37" t="s">
        <v>348</v>
      </c>
    </row>
    <row r="214" spans="1:5" ht="25.5">
      <c r="A214" t="s">
        <v>52</v>
      </c>
      <c r="E214" s="35" t="s">
        <v>349</v>
      </c>
    </row>
    <row r="215" spans="1:16" ht="12.75">
      <c r="A215" s="25" t="s">
        <v>44</v>
      </c>
      <c s="29" t="s">
        <v>350</v>
      </c>
      <c s="29" t="s">
        <v>351</v>
      </c>
      <c s="25" t="s">
        <v>46</v>
      </c>
      <c s="30" t="s">
        <v>352</v>
      </c>
      <c s="31" t="s">
        <v>275</v>
      </c>
      <c s="32">
        <v>17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49</v>
      </c>
      <c r="E216" s="35" t="s">
        <v>46</v>
      </c>
    </row>
    <row r="217" spans="1:5" ht="38.25">
      <c r="A217" s="36" t="s">
        <v>51</v>
      </c>
      <c r="E217" s="37" t="s">
        <v>353</v>
      </c>
    </row>
    <row r="218" spans="1:5" ht="25.5">
      <c r="A218" t="s">
        <v>52</v>
      </c>
      <c r="E218" s="35" t="s">
        <v>336</v>
      </c>
    </row>
    <row r="219" spans="1:16" ht="25.5">
      <c r="A219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97</v>
      </c>
      <c s="32">
        <v>520.313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49</v>
      </c>
      <c r="E220" s="35" t="s">
        <v>46</v>
      </c>
    </row>
    <row r="221" spans="1:5" ht="102">
      <c r="A221" s="36" t="s">
        <v>51</v>
      </c>
      <c r="E221" s="37" t="s">
        <v>357</v>
      </c>
    </row>
    <row r="222" spans="1:5" ht="38.25">
      <c r="A222" t="s">
        <v>52</v>
      </c>
      <c r="E222" s="35" t="s">
        <v>358</v>
      </c>
    </row>
    <row r="223" spans="1:16" ht="25.5">
      <c r="A223" s="25" t="s">
        <v>44</v>
      </c>
      <c s="29" t="s">
        <v>359</v>
      </c>
      <c s="29" t="s">
        <v>360</v>
      </c>
      <c s="25" t="s">
        <v>46</v>
      </c>
      <c s="30" t="s">
        <v>361</v>
      </c>
      <c s="31" t="s">
        <v>97</v>
      </c>
      <c s="32">
        <v>520.313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49</v>
      </c>
      <c r="E224" s="35" t="s">
        <v>46</v>
      </c>
    </row>
    <row r="225" spans="1:5" ht="102">
      <c r="A225" s="36" t="s">
        <v>51</v>
      </c>
      <c r="E225" s="37" t="s">
        <v>357</v>
      </c>
    </row>
    <row r="226" spans="1:5" ht="38.25">
      <c r="A226" t="s">
        <v>52</v>
      </c>
      <c r="E226" s="35" t="s">
        <v>358</v>
      </c>
    </row>
    <row r="227" spans="1:16" ht="12.75">
      <c r="A227" s="25" t="s">
        <v>44</v>
      </c>
      <c s="29" t="s">
        <v>362</v>
      </c>
      <c s="29" t="s">
        <v>363</v>
      </c>
      <c s="25" t="s">
        <v>46</v>
      </c>
      <c s="30" t="s">
        <v>364</v>
      </c>
      <c s="31" t="s">
        <v>116</v>
      </c>
      <c s="32">
        <v>177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49</v>
      </c>
      <c r="E228" s="35" t="s">
        <v>46</v>
      </c>
    </row>
    <row r="229" spans="1:5" ht="63.75">
      <c r="A229" s="36" t="s">
        <v>51</v>
      </c>
      <c r="E229" s="37" t="s">
        <v>365</v>
      </c>
    </row>
    <row r="230" spans="1:5" ht="51">
      <c r="A230" t="s">
        <v>52</v>
      </c>
      <c r="E230" s="35" t="s">
        <v>366</v>
      </c>
    </row>
    <row r="231" spans="1:16" ht="12.75">
      <c r="A231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275</v>
      </c>
      <c s="32">
        <v>2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38.25">
      <c r="A232" s="34" t="s">
        <v>49</v>
      </c>
      <c r="E232" s="35" t="s">
        <v>370</v>
      </c>
    </row>
    <row r="233" spans="1:5" ht="38.25">
      <c r="A233" s="36" t="s">
        <v>51</v>
      </c>
      <c r="E233" s="37" t="s">
        <v>371</v>
      </c>
    </row>
    <row r="234" spans="1:5" ht="409.5">
      <c r="A234" t="s">
        <v>52</v>
      </c>
      <c r="E234" s="35" t="s">
        <v>372</v>
      </c>
    </row>
    <row r="235" spans="1:16" ht="12.75">
      <c r="A235" s="25" t="s">
        <v>44</v>
      </c>
      <c s="29" t="s">
        <v>373</v>
      </c>
      <c s="29" t="s">
        <v>374</v>
      </c>
      <c s="25" t="s">
        <v>46</v>
      </c>
      <c s="30" t="s">
        <v>375</v>
      </c>
      <c s="31" t="s">
        <v>275</v>
      </c>
      <c s="32">
        <v>3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49</v>
      </c>
      <c r="E236" s="35" t="s">
        <v>46</v>
      </c>
    </row>
    <row r="237" spans="1:5" ht="38.25">
      <c r="A237" s="36" t="s">
        <v>51</v>
      </c>
      <c r="E237" s="37" t="s">
        <v>282</v>
      </c>
    </row>
    <row r="238" spans="1:5" ht="409.5">
      <c r="A238" t="s">
        <v>52</v>
      </c>
      <c r="E238" s="35" t="s">
        <v>376</v>
      </c>
    </row>
    <row r="239" spans="1:16" ht="12.75">
      <c r="A239" s="25" t="s">
        <v>44</v>
      </c>
      <c s="29" t="s">
        <v>377</v>
      </c>
      <c s="29" t="s">
        <v>378</v>
      </c>
      <c s="25" t="s">
        <v>46</v>
      </c>
      <c s="30" t="s">
        <v>379</v>
      </c>
      <c s="31" t="s">
        <v>116</v>
      </c>
      <c s="32">
        <v>169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12.75">
      <c r="A240" s="34" t="s">
        <v>49</v>
      </c>
      <c r="E240" s="35" t="s">
        <v>380</v>
      </c>
    </row>
    <row r="241" spans="1:5" ht="51">
      <c r="A241" s="36" t="s">
        <v>51</v>
      </c>
      <c r="E241" s="37" t="s">
        <v>381</v>
      </c>
    </row>
    <row r="242" spans="1:5" ht="63.75">
      <c r="A242" t="s">
        <v>52</v>
      </c>
      <c r="E242" s="35" t="s">
        <v>382</v>
      </c>
    </row>
    <row r="243" spans="1:16" ht="12.75">
      <c r="A243" s="25" t="s">
        <v>44</v>
      </c>
      <c s="29" t="s">
        <v>383</v>
      </c>
      <c s="29" t="s">
        <v>384</v>
      </c>
      <c s="25" t="s">
        <v>46</v>
      </c>
      <c s="30" t="s">
        <v>385</v>
      </c>
      <c s="31" t="s">
        <v>116</v>
      </c>
      <c s="32">
        <v>9.5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12.75">
      <c r="A244" s="34" t="s">
        <v>49</v>
      </c>
      <c r="E244" s="35" t="s">
        <v>386</v>
      </c>
    </row>
    <row r="245" spans="1:5" ht="38.25">
      <c r="A245" s="36" t="s">
        <v>51</v>
      </c>
      <c r="E245" s="37" t="s">
        <v>387</v>
      </c>
    </row>
    <row r="246" spans="1:5" ht="63.75">
      <c r="A246" t="s">
        <v>52</v>
      </c>
      <c r="E246" s="35" t="s">
        <v>382</v>
      </c>
    </row>
    <row r="247" spans="1:16" ht="12.75">
      <c r="A247" s="25" t="s">
        <v>44</v>
      </c>
      <c s="29" t="s">
        <v>388</v>
      </c>
      <c s="29" t="s">
        <v>389</v>
      </c>
      <c s="25" t="s">
        <v>46</v>
      </c>
      <c s="30" t="s">
        <v>390</v>
      </c>
      <c s="31" t="s">
        <v>116</v>
      </c>
      <c s="32">
        <v>10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49</v>
      </c>
      <c r="E248" s="35" t="s">
        <v>46</v>
      </c>
    </row>
    <row r="249" spans="1:5" ht="38.25">
      <c r="A249" s="36" t="s">
        <v>51</v>
      </c>
      <c r="E249" s="37" t="s">
        <v>391</v>
      </c>
    </row>
    <row r="250" spans="1:5" ht="63.75">
      <c r="A250" t="s">
        <v>52</v>
      </c>
      <c r="E250" s="35" t="s">
        <v>382</v>
      </c>
    </row>
    <row r="251" spans="1:16" ht="12.75">
      <c r="A251" s="25" t="s">
        <v>44</v>
      </c>
      <c s="29" t="s">
        <v>392</v>
      </c>
      <c s="29" t="s">
        <v>393</v>
      </c>
      <c s="25" t="s">
        <v>46</v>
      </c>
      <c s="30" t="s">
        <v>394</v>
      </c>
      <c s="31" t="s">
        <v>275</v>
      </c>
      <c s="32">
        <v>2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49</v>
      </c>
      <c r="E252" s="35" t="s">
        <v>46</v>
      </c>
    </row>
    <row r="253" spans="1:5" ht="38.25">
      <c r="A253" s="36" t="s">
        <v>51</v>
      </c>
      <c r="E253" s="37" t="s">
        <v>395</v>
      </c>
    </row>
    <row r="254" spans="1:5" ht="63.75">
      <c r="A254" t="s">
        <v>52</v>
      </c>
      <c r="E254" s="35" t="s">
        <v>396</v>
      </c>
    </row>
    <row r="255" spans="1:16" ht="12.75">
      <c r="A255" s="25" t="s">
        <v>44</v>
      </c>
      <c s="29" t="s">
        <v>397</v>
      </c>
      <c s="29" t="s">
        <v>398</v>
      </c>
      <c s="25" t="s">
        <v>46</v>
      </c>
      <c s="30" t="s">
        <v>399</v>
      </c>
      <c s="31" t="s">
        <v>116</v>
      </c>
      <c s="32">
        <v>227.5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49</v>
      </c>
      <c r="E256" s="35" t="s">
        <v>46</v>
      </c>
    </row>
    <row r="257" spans="1:5" ht="51">
      <c r="A257" s="36" t="s">
        <v>51</v>
      </c>
      <c r="E257" s="37" t="s">
        <v>400</v>
      </c>
    </row>
    <row r="258" spans="1:5" ht="38.25">
      <c r="A258" t="s">
        <v>52</v>
      </c>
      <c r="E258" s="35" t="s">
        <v>401</v>
      </c>
    </row>
    <row r="259" spans="1:16" ht="12.75">
      <c r="A259" s="25" t="s">
        <v>44</v>
      </c>
      <c s="29" t="s">
        <v>402</v>
      </c>
      <c s="29" t="s">
        <v>403</v>
      </c>
      <c s="25" t="s">
        <v>46</v>
      </c>
      <c s="30" t="s">
        <v>404</v>
      </c>
      <c s="31" t="s">
        <v>116</v>
      </c>
      <c s="32">
        <v>439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49</v>
      </c>
      <c r="E260" s="35" t="s">
        <v>46</v>
      </c>
    </row>
    <row r="261" spans="1:5" ht="38.25">
      <c r="A261" s="36" t="s">
        <v>51</v>
      </c>
      <c r="E261" s="37" t="s">
        <v>405</v>
      </c>
    </row>
    <row r="262" spans="1:5" ht="89.25">
      <c r="A262" t="s">
        <v>52</v>
      </c>
      <c r="E262" s="35" t="s">
        <v>406</v>
      </c>
    </row>
    <row r="263" spans="1:16" ht="12.75">
      <c r="A263" s="25" t="s">
        <v>44</v>
      </c>
      <c s="29" t="s">
        <v>407</v>
      </c>
      <c s="29" t="s">
        <v>408</v>
      </c>
      <c s="25" t="s">
        <v>46</v>
      </c>
      <c s="30" t="s">
        <v>409</v>
      </c>
      <c s="31" t="s">
        <v>103</v>
      </c>
      <c s="32">
        <v>28.05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25.5">
      <c r="A264" s="34" t="s">
        <v>49</v>
      </c>
      <c r="E264" s="35" t="s">
        <v>109</v>
      </c>
    </row>
    <row r="265" spans="1:5" ht="63.75">
      <c r="A265" s="36" t="s">
        <v>51</v>
      </c>
      <c r="E265" s="37" t="s">
        <v>410</v>
      </c>
    </row>
    <row r="266" spans="1:5" ht="102">
      <c r="A266" t="s">
        <v>52</v>
      </c>
      <c r="E266" s="35" t="s">
        <v>411</v>
      </c>
    </row>
    <row r="267" spans="1:16" ht="12.75">
      <c r="A267" s="25" t="s">
        <v>44</v>
      </c>
      <c s="29" t="s">
        <v>412</v>
      </c>
      <c s="29" t="s">
        <v>413</v>
      </c>
      <c s="25" t="s">
        <v>46</v>
      </c>
      <c s="30" t="s">
        <v>414</v>
      </c>
      <c s="31" t="s">
        <v>116</v>
      </c>
      <c s="32">
        <v>110.5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38.25">
      <c r="A268" s="34" t="s">
        <v>49</v>
      </c>
      <c r="E268" s="35" t="s">
        <v>415</v>
      </c>
    </row>
    <row r="269" spans="1:5" ht="51">
      <c r="A269" s="36" t="s">
        <v>51</v>
      </c>
      <c r="E269" s="37" t="s">
        <v>416</v>
      </c>
    </row>
    <row r="270" spans="1:5" ht="114.75">
      <c r="A270" t="s">
        <v>52</v>
      </c>
      <c r="E270" s="35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418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418</v>
      </c>
      <c s="6"/>
      <c s="18" t="s">
        <v>419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24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420</v>
      </c>
      <c s="25" t="s">
        <v>46</v>
      </c>
      <c s="30" t="s">
        <v>421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422</v>
      </c>
    </row>
    <row r="11" spans="1:5" ht="38.25">
      <c r="A11" s="36" t="s">
        <v>51</v>
      </c>
      <c r="E11" s="37" t="s">
        <v>423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42</v>
      </c>
      <c s="6"/>
      <c s="40" t="s">
        <v>39</v>
      </c>
      <c s="6"/>
      <c s="27" t="s">
        <v>299</v>
      </c>
      <c s="6"/>
      <c s="6"/>
      <c s="6"/>
      <c s="41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25" t="s">
        <v>44</v>
      </c>
      <c s="29" t="s">
        <v>23</v>
      </c>
      <c s="29" t="s">
        <v>424</v>
      </c>
      <c s="25" t="s">
        <v>46</v>
      </c>
      <c s="30" t="s">
        <v>425</v>
      </c>
      <c s="31" t="s">
        <v>275</v>
      </c>
      <c s="32">
        <v>38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49</v>
      </c>
      <c r="E15" s="35" t="s">
        <v>426</v>
      </c>
    </row>
    <row r="16" spans="1:5" ht="38.25">
      <c r="A16" s="36" t="s">
        <v>51</v>
      </c>
      <c r="E16" s="37" t="s">
        <v>427</v>
      </c>
    </row>
    <row r="17" spans="1:5" ht="63.75">
      <c r="A17" t="s">
        <v>52</v>
      </c>
      <c r="E17" s="35" t="s">
        <v>428</v>
      </c>
    </row>
    <row r="18" spans="1:16" ht="12.75">
      <c r="A18" s="25" t="s">
        <v>44</v>
      </c>
      <c s="29" t="s">
        <v>22</v>
      </c>
      <c s="29" t="s">
        <v>333</v>
      </c>
      <c s="25" t="s">
        <v>46</v>
      </c>
      <c s="30" t="s">
        <v>334</v>
      </c>
      <c s="31" t="s">
        <v>275</v>
      </c>
      <c s="32">
        <v>38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38.25">
      <c r="A20" s="36" t="s">
        <v>51</v>
      </c>
      <c r="E20" s="37" t="s">
        <v>427</v>
      </c>
    </row>
    <row r="21" spans="1:5" ht="25.5">
      <c r="A21" t="s">
        <v>52</v>
      </c>
      <c r="E21" s="35" t="s">
        <v>336</v>
      </c>
    </row>
    <row r="22" spans="1:16" ht="12.75">
      <c r="A22" s="25" t="s">
        <v>44</v>
      </c>
      <c s="29" t="s">
        <v>32</v>
      </c>
      <c s="29" t="s">
        <v>429</v>
      </c>
      <c s="25" t="s">
        <v>46</v>
      </c>
      <c s="30" t="s">
        <v>430</v>
      </c>
      <c s="31" t="s">
        <v>48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431</v>
      </c>
    </row>
    <row r="24" spans="1:5" ht="25.5">
      <c r="A24" s="36" t="s">
        <v>51</v>
      </c>
      <c r="E24" s="37" t="s">
        <v>432</v>
      </c>
    </row>
    <row r="25" spans="1:5" ht="25.5">
      <c r="A25" t="s">
        <v>52</v>
      </c>
      <c r="E25" s="35" t="s">
        <v>433</v>
      </c>
    </row>
    <row r="26" spans="1:16" ht="25.5">
      <c r="A26" s="25" t="s">
        <v>44</v>
      </c>
      <c s="29" t="s">
        <v>34</v>
      </c>
      <c s="29" t="s">
        <v>434</v>
      </c>
      <c s="25" t="s">
        <v>46</v>
      </c>
      <c s="30" t="s">
        <v>435</v>
      </c>
      <c s="31" t="s">
        <v>275</v>
      </c>
      <c s="32">
        <v>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49</v>
      </c>
      <c r="E27" s="35" t="s">
        <v>46</v>
      </c>
    </row>
    <row r="28" spans="1:5" ht="38.25">
      <c r="A28" s="36" t="s">
        <v>51</v>
      </c>
      <c r="E28" s="37" t="s">
        <v>436</v>
      </c>
    </row>
    <row r="29" spans="1:5" ht="63.75">
      <c r="A29" t="s">
        <v>52</v>
      </c>
      <c r="E29" s="35" t="s">
        <v>428</v>
      </c>
    </row>
    <row r="30" spans="1:16" ht="12.75">
      <c r="A30" s="25" t="s">
        <v>44</v>
      </c>
      <c s="29" t="s">
        <v>36</v>
      </c>
      <c s="29" t="s">
        <v>342</v>
      </c>
      <c s="25" t="s">
        <v>46</v>
      </c>
      <c s="30" t="s">
        <v>343</v>
      </c>
      <c s="31" t="s">
        <v>275</v>
      </c>
      <c s="32">
        <v>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38.25">
      <c r="A32" s="36" t="s">
        <v>51</v>
      </c>
      <c r="E32" s="37" t="s">
        <v>436</v>
      </c>
    </row>
    <row r="33" spans="1:5" ht="25.5">
      <c r="A33" t="s">
        <v>52</v>
      </c>
      <c r="E33" s="35" t="s">
        <v>336</v>
      </c>
    </row>
    <row r="34" spans="1:16" ht="12.75">
      <c r="A34" s="25" t="s">
        <v>44</v>
      </c>
      <c s="29" t="s">
        <v>72</v>
      </c>
      <c s="29" t="s">
        <v>437</v>
      </c>
      <c s="25" t="s">
        <v>46</v>
      </c>
      <c s="30" t="s">
        <v>438</v>
      </c>
      <c s="31" t="s">
        <v>48</v>
      </c>
      <c s="32">
        <v>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431</v>
      </c>
    </row>
    <row r="36" spans="1:5" ht="25.5">
      <c r="A36" s="36" t="s">
        <v>51</v>
      </c>
      <c r="E36" s="37" t="s">
        <v>432</v>
      </c>
    </row>
    <row r="37" spans="1:5" ht="25.5">
      <c r="A37" t="s">
        <v>52</v>
      </c>
      <c r="E37" s="35" t="s">
        <v>433</v>
      </c>
    </row>
    <row r="38" spans="1:16" ht="12.75">
      <c r="A38" s="25" t="s">
        <v>44</v>
      </c>
      <c s="29" t="s">
        <v>77</v>
      </c>
      <c s="29" t="s">
        <v>439</v>
      </c>
      <c s="25" t="s">
        <v>46</v>
      </c>
      <c s="30" t="s">
        <v>440</v>
      </c>
      <c s="31" t="s">
        <v>275</v>
      </c>
      <c s="32">
        <v>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426</v>
      </c>
    </row>
    <row r="40" spans="1:5" ht="38.25">
      <c r="A40" s="36" t="s">
        <v>51</v>
      </c>
      <c r="E40" s="37" t="s">
        <v>441</v>
      </c>
    </row>
    <row r="41" spans="1:5" ht="76.5">
      <c r="A41" t="s">
        <v>52</v>
      </c>
      <c r="E41" s="35" t="s">
        <v>442</v>
      </c>
    </row>
    <row r="42" spans="1:16" ht="12.75">
      <c r="A42" s="25" t="s">
        <v>44</v>
      </c>
      <c s="29" t="s">
        <v>39</v>
      </c>
      <c s="29" t="s">
        <v>443</v>
      </c>
      <c s="25" t="s">
        <v>46</v>
      </c>
      <c s="30" t="s">
        <v>444</v>
      </c>
      <c s="31" t="s">
        <v>275</v>
      </c>
      <c s="32">
        <v>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38.25">
      <c r="A44" s="36" t="s">
        <v>51</v>
      </c>
      <c r="E44" s="37" t="s">
        <v>441</v>
      </c>
    </row>
    <row r="45" spans="1:5" ht="25.5">
      <c r="A45" t="s">
        <v>52</v>
      </c>
      <c r="E45" s="35" t="s">
        <v>445</v>
      </c>
    </row>
    <row r="46" spans="1:16" ht="12.75">
      <c r="A46" s="25" t="s">
        <v>44</v>
      </c>
      <c s="29" t="s">
        <v>41</v>
      </c>
      <c s="29" t="s">
        <v>446</v>
      </c>
      <c s="25" t="s">
        <v>46</v>
      </c>
      <c s="30" t="s">
        <v>447</v>
      </c>
      <c s="31" t="s">
        <v>48</v>
      </c>
      <c s="32">
        <v>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431</v>
      </c>
    </row>
    <row r="48" spans="1:5" ht="25.5">
      <c r="A48" s="36" t="s">
        <v>51</v>
      </c>
      <c r="E48" s="37" t="s">
        <v>432</v>
      </c>
    </row>
    <row r="49" spans="1:5" ht="25.5">
      <c r="A49" t="s">
        <v>52</v>
      </c>
      <c r="E49" s="35" t="s">
        <v>448</v>
      </c>
    </row>
    <row r="50" spans="1:16" ht="12.75">
      <c r="A50" s="25" t="s">
        <v>44</v>
      </c>
      <c s="29" t="s">
        <v>130</v>
      </c>
      <c s="29" t="s">
        <v>449</v>
      </c>
      <c s="25" t="s">
        <v>46</v>
      </c>
      <c s="30" t="s">
        <v>450</v>
      </c>
      <c s="31" t="s">
        <v>275</v>
      </c>
      <c s="32">
        <v>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426</v>
      </c>
    </row>
    <row r="52" spans="1:5" ht="38.25">
      <c r="A52" s="36" t="s">
        <v>51</v>
      </c>
      <c r="E52" s="37" t="s">
        <v>451</v>
      </c>
    </row>
    <row r="53" spans="1:5" ht="63.75">
      <c r="A53" t="s">
        <v>52</v>
      </c>
      <c r="E53" s="35" t="s">
        <v>452</v>
      </c>
    </row>
    <row r="54" spans="1:16" ht="12.75">
      <c r="A54" s="25" t="s">
        <v>44</v>
      </c>
      <c s="29" t="s">
        <v>136</v>
      </c>
      <c s="29" t="s">
        <v>453</v>
      </c>
      <c s="25" t="s">
        <v>46</v>
      </c>
      <c s="30" t="s">
        <v>454</v>
      </c>
      <c s="31" t="s">
        <v>275</v>
      </c>
      <c s="32">
        <v>6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46</v>
      </c>
    </row>
    <row r="56" spans="1:5" ht="38.25">
      <c r="A56" s="36" t="s">
        <v>51</v>
      </c>
      <c r="E56" s="37" t="s">
        <v>451</v>
      </c>
    </row>
    <row r="57" spans="1:5" ht="25.5">
      <c r="A57" t="s">
        <v>52</v>
      </c>
      <c r="E57" s="35" t="s">
        <v>445</v>
      </c>
    </row>
    <row r="58" spans="1:16" ht="12.75">
      <c r="A58" s="25" t="s">
        <v>44</v>
      </c>
      <c s="29" t="s">
        <v>141</v>
      </c>
      <c s="29" t="s">
        <v>455</v>
      </c>
      <c s="25" t="s">
        <v>46</v>
      </c>
      <c s="30" t="s">
        <v>456</v>
      </c>
      <c s="31" t="s">
        <v>48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49</v>
      </c>
      <c r="E59" s="35" t="s">
        <v>431</v>
      </c>
    </row>
    <row r="60" spans="1:5" ht="25.5">
      <c r="A60" s="36" t="s">
        <v>51</v>
      </c>
      <c r="E60" s="37" t="s">
        <v>432</v>
      </c>
    </row>
    <row r="61" spans="1:5" ht="25.5">
      <c r="A61" t="s">
        <v>52</v>
      </c>
      <c r="E61" s="35" t="s">
        <v>448</v>
      </c>
    </row>
    <row r="62" spans="1:16" ht="25.5">
      <c r="A62" s="25" t="s">
        <v>44</v>
      </c>
      <c s="29" t="s">
        <v>146</v>
      </c>
      <c s="29" t="s">
        <v>457</v>
      </c>
      <c s="25" t="s">
        <v>46</v>
      </c>
      <c s="30" t="s">
        <v>458</v>
      </c>
      <c s="31" t="s">
        <v>275</v>
      </c>
      <c s="32">
        <v>70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426</v>
      </c>
    </row>
    <row r="64" spans="1:5" ht="38.25">
      <c r="A64" s="36" t="s">
        <v>51</v>
      </c>
      <c r="E64" s="37" t="s">
        <v>459</v>
      </c>
    </row>
    <row r="65" spans="1:5" ht="63.75">
      <c r="A65" t="s">
        <v>52</v>
      </c>
      <c r="E65" s="35" t="s">
        <v>452</v>
      </c>
    </row>
    <row r="66" spans="1:16" ht="12.75">
      <c r="A66" s="25" t="s">
        <v>44</v>
      </c>
      <c s="29" t="s">
        <v>150</v>
      </c>
      <c s="29" t="s">
        <v>460</v>
      </c>
      <c s="25" t="s">
        <v>46</v>
      </c>
      <c s="30" t="s">
        <v>461</v>
      </c>
      <c s="31" t="s">
        <v>275</v>
      </c>
      <c s="32">
        <v>70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46</v>
      </c>
    </row>
    <row r="68" spans="1:5" ht="38.25">
      <c r="A68" s="36" t="s">
        <v>51</v>
      </c>
      <c r="E68" s="37" t="s">
        <v>459</v>
      </c>
    </row>
    <row r="69" spans="1:5" ht="25.5">
      <c r="A69" t="s">
        <v>52</v>
      </c>
      <c r="E69" s="35" t="s">
        <v>445</v>
      </c>
    </row>
    <row r="70" spans="1:16" ht="12.75">
      <c r="A70" s="25" t="s">
        <v>44</v>
      </c>
      <c s="29" t="s">
        <v>155</v>
      </c>
      <c s="29" t="s">
        <v>462</v>
      </c>
      <c s="25" t="s">
        <v>46</v>
      </c>
      <c s="30" t="s">
        <v>463</v>
      </c>
      <c s="31" t="s">
        <v>48</v>
      </c>
      <c s="32">
        <v>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431</v>
      </c>
    </row>
    <row r="72" spans="1:5" ht="25.5">
      <c r="A72" s="36" t="s">
        <v>51</v>
      </c>
      <c r="E72" s="37" t="s">
        <v>432</v>
      </c>
    </row>
    <row r="73" spans="1:5" ht="25.5">
      <c r="A73" t="s">
        <v>52</v>
      </c>
      <c r="E73" s="35" t="s">
        <v>448</v>
      </c>
    </row>
    <row r="74" spans="1:16" ht="12.75">
      <c r="A74" s="25" t="s">
        <v>44</v>
      </c>
      <c s="29" t="s">
        <v>161</v>
      </c>
      <c s="29" t="s">
        <v>464</v>
      </c>
      <c s="25" t="s">
        <v>46</v>
      </c>
      <c s="30" t="s">
        <v>465</v>
      </c>
      <c s="31" t="s">
        <v>275</v>
      </c>
      <c s="32">
        <v>46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426</v>
      </c>
    </row>
    <row r="76" spans="1:5" ht="38.25">
      <c r="A76" s="36" t="s">
        <v>51</v>
      </c>
      <c r="E76" s="37" t="s">
        <v>466</v>
      </c>
    </row>
    <row r="77" spans="1:5" ht="63.75">
      <c r="A77" t="s">
        <v>52</v>
      </c>
      <c r="E77" s="35" t="s">
        <v>452</v>
      </c>
    </row>
    <row r="78" spans="1:16" ht="12.75">
      <c r="A78" s="25" t="s">
        <v>44</v>
      </c>
      <c s="29" t="s">
        <v>167</v>
      </c>
      <c s="29" t="s">
        <v>467</v>
      </c>
      <c s="25" t="s">
        <v>46</v>
      </c>
      <c s="30" t="s">
        <v>468</v>
      </c>
      <c s="31" t="s">
        <v>275</v>
      </c>
      <c s="32">
        <v>46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49</v>
      </c>
      <c r="E79" s="35" t="s">
        <v>46</v>
      </c>
    </row>
    <row r="80" spans="1:5" ht="38.25">
      <c r="A80" s="36" t="s">
        <v>51</v>
      </c>
      <c r="E80" s="37" t="s">
        <v>466</v>
      </c>
    </row>
    <row r="81" spans="1:5" ht="25.5">
      <c r="A81" t="s">
        <v>52</v>
      </c>
      <c r="E81" s="35" t="s">
        <v>445</v>
      </c>
    </row>
    <row r="82" spans="1:16" ht="12.75">
      <c r="A82" s="25" t="s">
        <v>44</v>
      </c>
      <c s="29" t="s">
        <v>173</v>
      </c>
      <c s="29" t="s">
        <v>469</v>
      </c>
      <c s="25" t="s">
        <v>46</v>
      </c>
      <c s="30" t="s">
        <v>470</v>
      </c>
      <c s="31" t="s">
        <v>48</v>
      </c>
      <c s="32">
        <v>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431</v>
      </c>
    </row>
    <row r="84" spans="1:5" ht="25.5">
      <c r="A84" s="36" t="s">
        <v>51</v>
      </c>
      <c r="E84" s="37" t="s">
        <v>471</v>
      </c>
    </row>
    <row r="85" spans="1:5" ht="25.5">
      <c r="A85" t="s">
        <v>52</v>
      </c>
      <c r="E85" s="35" t="s">
        <v>448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